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v\Box\DTSD\DTSD-BTS\Materials\QAUnit\QA - New Products\Buy America\Resources\2024 Tracking Tool\"/>
    </mc:Choice>
  </mc:AlternateContent>
  <xr:revisionPtr revIDLastSave="0" documentId="13_ncr:1_{8C427015-3847-485C-842C-9B76C6EF9645}" xr6:coauthVersionLast="47" xr6:coauthVersionMax="47" xr10:uidLastSave="{00000000-0000-0000-0000-000000000000}"/>
  <bookViews>
    <workbookView xWindow="22932" yWindow="-4308" windowWidth="30936" windowHeight="16776" xr2:uid="{ED9696AC-C264-4F83-83A0-E1E1A540613F}"/>
  </bookViews>
  <sheets>
    <sheet name="Step 1 Iron and Steel" sheetId="2" r:id="rId1"/>
    <sheet name="Step 2 Construction Mat'ls" sheetId="1" r:id="rId2"/>
    <sheet name="Example (Step 1)" sheetId="5" r:id="rId3"/>
    <sheet name="Example (Step 2)" sheetId="4" r:id="rId4"/>
    <sheet name="Excerpt from 228.5"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 l="1"/>
  <c r="B9" i="1"/>
  <c r="B10" i="1"/>
  <c r="B11" i="1"/>
  <c r="B12" i="1"/>
  <c r="I12" i="1" s="1"/>
  <c r="B7" i="1" l="1"/>
  <c r="B8" i="1"/>
  <c r="B6" i="1"/>
  <c r="I6" i="1"/>
  <c r="I11" i="1" s="1"/>
  <c r="I44" i="1"/>
  <c r="I10" i="1" l="1"/>
  <c r="I27" i="2"/>
  <c r="I26" i="2"/>
  <c r="I25" i="2"/>
  <c r="I24" i="2"/>
  <c r="I23" i="2"/>
  <c r="I22" i="2"/>
  <c r="I21" i="2"/>
  <c r="I20" i="2"/>
  <c r="I19" i="2"/>
  <c r="I18" i="2"/>
  <c r="I17" i="2"/>
  <c r="I16" i="2"/>
  <c r="J15" i="2"/>
  <c r="I28" i="1"/>
  <c r="I27" i="1"/>
  <c r="I26" i="1"/>
  <c r="I25" i="1"/>
  <c r="I24" i="1"/>
  <c r="I23" i="1"/>
  <c r="I22" i="1"/>
  <c r="I21" i="1"/>
  <c r="I20" i="1"/>
  <c r="I19" i="1"/>
  <c r="I18" i="1"/>
  <c r="I17" i="1"/>
  <c r="J16" i="2" l="1"/>
  <c r="J17" i="2" s="1"/>
  <c r="J18" i="2" s="1"/>
  <c r="J19" i="2" s="1"/>
  <c r="J20" i="2" s="1"/>
  <c r="J21" i="2" s="1"/>
  <c r="J22" i="2" s="1"/>
  <c r="J23" i="2" s="1"/>
  <c r="J24" i="2" s="1"/>
  <c r="J25" i="2" s="1"/>
  <c r="J26" i="2" s="1"/>
  <c r="J27" i="2" s="1"/>
  <c r="J16" i="1" l="1"/>
  <c r="J17" i="1" s="1"/>
  <c r="J18" i="1" s="1"/>
  <c r="J19" i="1" s="1"/>
  <c r="J20" i="1" s="1"/>
  <c r="J21" i="1" s="1"/>
  <c r="J22" i="1" s="1"/>
  <c r="J23" i="1" s="1"/>
  <c r="J24" i="1" s="1"/>
  <c r="J25" i="1" s="1"/>
  <c r="J26" i="1" s="1"/>
  <c r="J27" i="1" s="1"/>
  <c r="J28" i="1" s="1"/>
</calcChain>
</file>

<file path=xl/sharedStrings.xml><?xml version="1.0" encoding="utf-8"?>
<sst xmlns="http://schemas.openxmlformats.org/spreadsheetml/2006/main" count="82" uniqueCount="55">
  <si>
    <r>
      <rPr>
        <sz val="9"/>
        <rFont val="Arial"/>
        <family val="2"/>
      </rPr>
      <t>Wisconsin Department of Transportation</t>
    </r>
  </si>
  <si>
    <t>Contract ID:</t>
  </si>
  <si>
    <t>Original Contract Amount:</t>
  </si>
  <si>
    <t>Project ID(s):</t>
  </si>
  <si>
    <t>Exemption Amount:</t>
  </si>
  <si>
    <t>Highway:</t>
  </si>
  <si>
    <t>Limits:</t>
  </si>
  <si>
    <t>County:</t>
  </si>
  <si>
    <t>Contractor:</t>
  </si>
  <si>
    <t>Exemption</t>
  </si>
  <si>
    <t>Bid Item</t>
  </si>
  <si>
    <t>Invoiced</t>
  </si>
  <si>
    <t>Balance</t>
  </si>
  <si>
    <t xml:space="preserve">Bid Item No. </t>
  </si>
  <si>
    <t>Description / Material Description</t>
  </si>
  <si>
    <t>Unit Price</t>
  </si>
  <si>
    <t>Unit</t>
  </si>
  <si>
    <t>Amount</t>
  </si>
  <si>
    <t>Quantity</t>
  </si>
  <si>
    <t>Total Cost</t>
  </si>
  <si>
    <t>Remaining</t>
  </si>
  <si>
    <t>Signature</t>
  </si>
  <si>
    <t>Date</t>
  </si>
  <si>
    <t xml:space="preserve">Company: </t>
  </si>
  <si>
    <t>BUY AMERICA EXEMPTION REPORT: CONSTRUCTION MATERIALS</t>
  </si>
  <si>
    <t>BUY AMERICA EXEMPTION REPORT: IRON AND STEEL</t>
  </si>
  <si>
    <t>Total Applicable Project Costs:</t>
  </si>
  <si>
    <t>De Minimis</t>
  </si>
  <si>
    <t>Total Approved Change Orders:</t>
  </si>
  <si>
    <t>Small Grants Exemption?</t>
  </si>
  <si>
    <t>Notes:</t>
  </si>
  <si>
    <t>Public Interest Waivers for Construction Materials (from CMM 228.5)</t>
  </si>
  <si>
    <t>(See Note 1)</t>
  </si>
  <si>
    <t>(See Note 3)</t>
  </si>
  <si>
    <t>1) Total value of all change orders approved subsequent to original contract. For contracts less than $500,000, if subsequent change orders cause final contract amount to exceed $500,000 the small grant exception cannot be applied.</t>
  </si>
  <si>
    <t>(See Note 4)</t>
  </si>
  <si>
    <t>3) Allowable De Minimis costs apply to construction materials only. The de minimis public interest waiver does not apply to iron and steel, subject to the requirements of 23 U.S.C. 313 on financial assistant administered by FHWA. The de minimis threshold in 23 CFR 635.410(b)(4) continues to apply for iron and steel and is calculated on the Iron and Steel worksheet. See tab titled "Excerpt from 228.5" for additional information.</t>
  </si>
  <si>
    <r>
      <rPr>
        <b/>
        <i/>
        <u/>
        <sz val="8"/>
        <color rgb="FF0070C0"/>
        <rFont val="Arial"/>
        <family val="2"/>
      </rPr>
      <t>Note to WisDOT Project Representative</t>
    </r>
    <r>
      <rPr>
        <b/>
        <i/>
        <sz val="8"/>
        <color rgb="FF0070C0"/>
        <rFont val="Arial"/>
        <family val="2"/>
      </rPr>
      <t>: Reported materials costs must be verified for consistency with amounts shown on materials invoices and project documents.</t>
    </r>
  </si>
  <si>
    <r>
      <rPr>
        <b/>
        <i/>
        <u/>
        <sz val="8"/>
        <color rgb="FFFF0000"/>
        <rFont val="Arial"/>
        <family val="2"/>
      </rPr>
      <t>Note to Contractor</t>
    </r>
    <r>
      <rPr>
        <b/>
        <i/>
        <sz val="8"/>
        <color rgb="FFFF0000"/>
        <rFont val="Arial"/>
        <family val="2"/>
      </rPr>
      <t>: Input project information and Original Contract Amount in highlighted cells on this worksheet before proceeding to the Construction Mat'ls worksheet.</t>
    </r>
  </si>
  <si>
    <t>Allowable De Minimis Costs:</t>
  </si>
  <si>
    <t>(See Note 2, 5)</t>
  </si>
  <si>
    <t>(See Note 5)</t>
  </si>
  <si>
    <t>Contractor Representative:</t>
  </si>
  <si>
    <r>
      <t xml:space="preserve">2) “Total applicable project costs” are defined in CMM 228.5 as the cost of </t>
    </r>
    <r>
      <rPr>
        <u/>
        <sz val="9"/>
        <rFont val="Arial"/>
        <family val="2"/>
      </rPr>
      <t>all</t>
    </r>
    <r>
      <rPr>
        <sz val="9"/>
        <rFont val="Arial"/>
        <family val="2"/>
      </rPr>
      <t xml:space="preserve"> materials (including the cost of any manufactured products) used in the project that are subject to a domestic preference requirement, including materials that are within the scope of an existing waiver. When calculating "Total applicable project costs", do not include temporary materials or materials meeting the definition of a Section 70917(c) material in accordance with 2 CFR Part 184 (cement and cementitious materials; aggregates such as stone, sand, or gravel; aggregate binding agents or additives; and other unsettled mixtures without form when reaching the work site, such as wet concrete or hot mix asphalt).</t>
    </r>
  </si>
  <si>
    <t>5) Contractor must provide project documents, (i.e. - materials invoices) for reported foreign materials costs for which the contractor seeks to utilize the de minimis waiver along with supporting information used in calculating "Total Applicable Project Costs".  See "Example" tab for additional information pertaining to completing this section.</t>
  </si>
  <si>
    <t>Let Date:</t>
  </si>
  <si>
    <t>Bid Let Date Meets Requirements?</t>
  </si>
  <si>
    <t>(See Note 6)</t>
  </si>
  <si>
    <t>6) The De Minimis Costs and Small Grants Waiver is applicable only to let dates on or after November 14, 2023.</t>
  </si>
  <si>
    <t>Buy America Exemption Tracking Tool(10_9_2024).xlsx</t>
  </si>
  <si>
    <t>4)  If the total project cost (sum of project cost prior to LET and original contract amount plus change orders) is less than $500,000, the entire project may be exempt from Buy America.  If "No", or if WisDOT determines project is not eligible, then the total value of the non-compliant products must be tracked and shall not exceed the above-referenced permitted value.</t>
  </si>
  <si>
    <t>Pre-LET Costs + Non-Contractor Costs During and After LET:</t>
  </si>
  <si>
    <r>
      <rPr>
        <b/>
        <i/>
        <u/>
        <sz val="8"/>
        <color rgb="FFFF0000"/>
        <rFont val="Arial"/>
        <family val="2"/>
      </rPr>
      <t>Note to Contractor</t>
    </r>
    <r>
      <rPr>
        <b/>
        <i/>
        <sz val="8"/>
        <color rgb="FFFF0000"/>
        <rFont val="Arial"/>
        <family val="2"/>
      </rPr>
      <t xml:space="preserve">: Input the total value of all change orders and total applicable project costs in the </t>
    </r>
    <r>
      <rPr>
        <b/>
        <i/>
        <u/>
        <sz val="8"/>
        <color rgb="FFFF0000"/>
        <rFont val="Arial"/>
        <family val="2"/>
      </rPr>
      <t>yellow</t>
    </r>
    <r>
      <rPr>
        <b/>
        <i/>
        <sz val="8"/>
        <color rgb="FFFF0000"/>
        <rFont val="Arial"/>
        <family val="2"/>
      </rPr>
      <t xml:space="preserve"> highlighted cells. See notes below for additional information.</t>
    </r>
  </si>
  <si>
    <t>For WisDOT Use Only</t>
  </si>
  <si>
    <r>
      <rPr>
        <b/>
        <i/>
        <u/>
        <sz val="8"/>
        <color rgb="FF0070C0"/>
        <rFont val="Arial"/>
        <family val="2"/>
      </rPr>
      <t>Note to WisDOT Project Representative</t>
    </r>
    <r>
      <rPr>
        <b/>
        <i/>
        <sz val="8"/>
        <color rgb="FF0070C0"/>
        <rFont val="Arial"/>
        <family val="2"/>
      </rPr>
      <t>: For small grants waiver determination, input total value of all Pre-LET Costs (including consultant fees and agency costs), plus all non-contractor costs during and after LET. If Pre-LET and non-contractor cost information is unavailable or indeterminant, then project is not eligible for small grants exemption, and the allowable de minimis costs may be used. For allowable deminimis exemption, reported materials costs must be verified for consistency with amounts shown on materials invoices and project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</si>
</sst>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_(* #,##0_);_(* \(#,##0\);_(* &quot;-&quot;??_);_(@_)"/>
    <numFmt numFmtId="166" formatCode="_(&quot;$&quot;* #,##0.00_);_(&quot;$&quot;* \(#,##0.00\);_(&quot;$&quot;* &quot;-&quot;_);_(@_)"/>
    <numFmt numFmtId="167" formatCode="mm/dd/yy;@"/>
  </numFmts>
  <fonts count="24" x14ac:knownFonts="1">
    <font>
      <sz val="11"/>
      <color theme="1"/>
      <name val="Calibri"/>
      <family val="2"/>
      <scheme val="minor"/>
    </font>
    <font>
      <sz val="11"/>
      <color theme="1"/>
      <name val="Calibri"/>
      <family val="2"/>
      <scheme val="minor"/>
    </font>
    <font>
      <b/>
      <sz val="12"/>
      <name val="Arial"/>
      <family val="2"/>
    </font>
    <font>
      <sz val="10"/>
      <name val="Arial"/>
      <family val="2"/>
    </font>
    <font>
      <sz val="9"/>
      <name val="Arial"/>
      <family val="2"/>
    </font>
    <font>
      <sz val="12"/>
      <name val="Arial"/>
      <family val="2"/>
    </font>
    <font>
      <b/>
      <sz val="11"/>
      <name val="Arial"/>
      <family val="2"/>
    </font>
    <font>
      <b/>
      <sz val="9"/>
      <color rgb="FFFF0000"/>
      <name val="Arial"/>
      <family val="2"/>
    </font>
    <font>
      <b/>
      <sz val="10"/>
      <name val="Arial"/>
      <family val="2"/>
    </font>
    <font>
      <b/>
      <i/>
      <sz val="8"/>
      <name val="Arial"/>
      <family val="2"/>
    </font>
    <font>
      <b/>
      <i/>
      <sz val="8"/>
      <color rgb="FFFF0000"/>
      <name val="Arial"/>
      <family val="2"/>
    </font>
    <font>
      <i/>
      <sz val="10"/>
      <name val="Arial"/>
      <family val="2"/>
    </font>
    <font>
      <sz val="8"/>
      <name val="Calibri"/>
      <family val="2"/>
      <scheme val="minor"/>
    </font>
    <font>
      <b/>
      <i/>
      <sz val="11"/>
      <color theme="1"/>
      <name val="Calibri"/>
      <family val="2"/>
      <scheme val="minor"/>
    </font>
    <font>
      <b/>
      <i/>
      <sz val="11"/>
      <color rgb="FFFF0000"/>
      <name val="Calibri"/>
      <family val="2"/>
      <scheme val="minor"/>
    </font>
    <font>
      <b/>
      <i/>
      <u/>
      <sz val="8"/>
      <color rgb="FFFF0000"/>
      <name val="Arial"/>
      <family val="2"/>
    </font>
    <font>
      <b/>
      <sz val="14"/>
      <color theme="1"/>
      <name val="Calibri"/>
      <family val="2"/>
      <scheme val="minor"/>
    </font>
    <font>
      <sz val="9"/>
      <color theme="1"/>
      <name val="Calibri"/>
      <family val="2"/>
      <scheme val="minor"/>
    </font>
    <font>
      <u/>
      <sz val="9"/>
      <name val="Arial"/>
      <family val="2"/>
    </font>
    <font>
      <b/>
      <i/>
      <sz val="8"/>
      <color rgb="FF0070C0"/>
      <name val="Arial"/>
      <family val="2"/>
    </font>
    <font>
      <b/>
      <i/>
      <u/>
      <sz val="8"/>
      <color rgb="FF0070C0"/>
      <name val="Arial"/>
      <family val="2"/>
    </font>
    <font>
      <sz val="11"/>
      <color rgb="FF0070C0"/>
      <name val="Calibri"/>
      <family val="2"/>
      <scheme val="minor"/>
    </font>
    <font>
      <b/>
      <i/>
      <sz val="8"/>
      <color theme="0"/>
      <name val="Arial"/>
      <family val="2"/>
    </font>
    <font>
      <b/>
      <sz val="9.5"/>
      <name val="Arial"/>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applyNumberFormat="1" applyFont="1" applyProtection="1">
      <protection locked="0"/>
    </xf>
    <xf numFmtId="0" fontId="3" fillId="0" borderId="0" xfId="0" applyFont="1" applyAlignment="1" applyProtection="1">
      <alignment horizontal="left"/>
      <protection locked="0"/>
    </xf>
    <xf numFmtId="0" fontId="8" fillId="0" borderId="0" xfId="0" applyFont="1" applyAlignment="1" applyProtection="1">
      <alignment horizontal="left"/>
      <protection locked="0"/>
    </xf>
    <xf numFmtId="44" fontId="3" fillId="2" borderId="1" xfId="2" applyFont="1" applyFill="1" applyBorder="1" applyAlignment="1" applyProtection="1">
      <alignment horizontal="left"/>
      <protection locked="0"/>
    </xf>
    <xf numFmtId="164" fontId="3" fillId="0" borderId="0" xfId="0" applyNumberFormat="1" applyFont="1" applyAlignment="1">
      <alignment horizontal="left"/>
    </xf>
    <xf numFmtId="49" fontId="9" fillId="0" borderId="0" xfId="1" applyNumberFormat="1" applyFont="1" applyFill="1" applyProtection="1">
      <protection locked="0"/>
    </xf>
    <xf numFmtId="165" fontId="9" fillId="0" borderId="0" xfId="1" applyNumberFormat="1" applyFont="1" applyFill="1" applyProtection="1">
      <protection locked="0"/>
    </xf>
    <xf numFmtId="165" fontId="9" fillId="0" borderId="0" xfId="1" applyNumberFormat="1" applyFont="1" applyFill="1" applyAlignment="1" applyProtection="1">
      <alignment horizontal="center"/>
      <protection locked="0"/>
    </xf>
    <xf numFmtId="49" fontId="9" fillId="0" borderId="0" xfId="1" applyNumberFormat="1" applyFont="1" applyFill="1" applyAlignment="1" applyProtection="1">
      <alignment horizontal="center"/>
      <protection locked="0"/>
    </xf>
    <xf numFmtId="165" fontId="9" fillId="0" borderId="0" xfId="1" applyNumberFormat="1" applyFont="1" applyFill="1" applyBorder="1" applyAlignment="1" applyProtection="1">
      <alignment horizontal="center"/>
      <protection locked="0"/>
    </xf>
    <xf numFmtId="49" fontId="9" fillId="0" borderId="2" xfId="1" applyNumberFormat="1" applyFont="1" applyFill="1" applyBorder="1" applyAlignment="1" applyProtection="1">
      <alignment horizontal="left"/>
      <protection locked="0"/>
    </xf>
    <xf numFmtId="49" fontId="9" fillId="0" borderId="2" xfId="1" applyNumberFormat="1" applyFont="1" applyFill="1" applyBorder="1" applyAlignment="1" applyProtection="1">
      <alignment horizontal="center"/>
      <protection locked="0"/>
    </xf>
    <xf numFmtId="165" fontId="9" fillId="0" borderId="2" xfId="1" applyNumberFormat="1" applyFont="1" applyFill="1" applyBorder="1" applyAlignment="1" applyProtection="1">
      <alignment horizontal="center"/>
      <protection locked="0"/>
    </xf>
    <xf numFmtId="49" fontId="9" fillId="3" borderId="0" xfId="1" applyNumberFormat="1" applyFont="1" applyFill="1" applyBorder="1" applyAlignment="1" applyProtection="1">
      <alignment horizontal="left"/>
      <protection locked="0"/>
    </xf>
    <xf numFmtId="49" fontId="9" fillId="3" borderId="0" xfId="1" applyNumberFormat="1" applyFont="1" applyFill="1" applyBorder="1" applyAlignment="1" applyProtection="1">
      <alignment horizontal="center"/>
      <protection locked="0"/>
    </xf>
    <xf numFmtId="165" fontId="10" fillId="3" borderId="0" xfId="1" applyNumberFormat="1" applyFont="1" applyFill="1" applyBorder="1" applyAlignment="1" applyProtection="1">
      <alignment horizontal="center"/>
      <protection locked="0"/>
    </xf>
    <xf numFmtId="165" fontId="9" fillId="3" borderId="0" xfId="1" applyNumberFormat="1" applyFont="1" applyFill="1" applyBorder="1" applyAlignment="1" applyProtection="1">
      <alignment horizontal="center"/>
      <protection locked="0"/>
    </xf>
    <xf numFmtId="44" fontId="9" fillId="0" borderId="0" xfId="2" applyFont="1" applyFill="1" applyBorder="1" applyAlignment="1" applyProtection="1">
      <alignment horizontal="center"/>
    </xf>
    <xf numFmtId="49" fontId="3" fillId="0" borderId="0" xfId="1" applyNumberFormat="1" applyFont="1" applyFill="1" applyProtection="1">
      <protection locked="0"/>
    </xf>
    <xf numFmtId="0" fontId="3" fillId="0" borderId="0" xfId="0" applyFont="1" applyAlignment="1" applyProtection="1">
      <alignment wrapText="1"/>
      <protection locked="0"/>
    </xf>
    <xf numFmtId="166" fontId="3" fillId="0" borderId="0" xfId="0" applyNumberFormat="1" applyFont="1" applyAlignment="1" applyProtection="1">
      <alignment horizontal="right"/>
      <protection locked="0"/>
    </xf>
    <xf numFmtId="166" fontId="3" fillId="0" borderId="0" xfId="2" applyNumberFormat="1" applyFont="1" applyFill="1" applyProtection="1">
      <protection locked="0"/>
    </xf>
    <xf numFmtId="2" fontId="3" fillId="0" borderId="0" xfId="2" applyNumberFormat="1" applyFont="1" applyFill="1" applyProtection="1">
      <protection locked="0"/>
    </xf>
    <xf numFmtId="166" fontId="3" fillId="0" borderId="0" xfId="2" applyNumberFormat="1" applyFont="1" applyFill="1" applyProtection="1"/>
    <xf numFmtId="44" fontId="3" fillId="0" borderId="0" xfId="0" applyNumberFormat="1" applyFont="1"/>
    <xf numFmtId="49" fontId="3" fillId="0" borderId="0" xfId="0" applyNumberFormat="1" applyFont="1" applyAlignment="1" applyProtection="1">
      <alignment horizontal="center"/>
      <protection locked="0"/>
    </xf>
    <xf numFmtId="49" fontId="3" fillId="0" borderId="0" xfId="1" applyNumberFormat="1" applyFont="1" applyFill="1" applyAlignment="1" applyProtection="1">
      <alignment horizontal="left"/>
      <protection locked="0"/>
    </xf>
    <xf numFmtId="41" fontId="3" fillId="0" borderId="0" xfId="1" applyNumberFormat="1" applyFont="1" applyFill="1" applyProtection="1">
      <protection locked="0"/>
    </xf>
    <xf numFmtId="41" fontId="3" fillId="0" borderId="0" xfId="1" applyNumberFormat="1" applyFont="1" applyFill="1" applyAlignment="1" applyProtection="1">
      <alignment horizontal="center"/>
      <protection locked="0"/>
    </xf>
    <xf numFmtId="41" fontId="3" fillId="0" borderId="0" xfId="2" applyNumberFormat="1" applyFont="1" applyFill="1" applyProtection="1">
      <protection locked="0"/>
    </xf>
    <xf numFmtId="49" fontId="11" fillId="0" borderId="3" xfId="1" applyNumberFormat="1" applyFont="1" applyFill="1" applyBorder="1" applyProtection="1">
      <protection locked="0"/>
    </xf>
    <xf numFmtId="41" fontId="11" fillId="0" borderId="3" xfId="2" applyNumberFormat="1" applyFont="1" applyFill="1" applyBorder="1" applyProtection="1">
      <protection locked="0"/>
    </xf>
    <xf numFmtId="41" fontId="11" fillId="0" borderId="0" xfId="2" applyNumberFormat="1" applyFont="1" applyFill="1" applyBorder="1" applyProtection="1">
      <protection locked="0"/>
    </xf>
    <xf numFmtId="42" fontId="3" fillId="0" borderId="0" xfId="2" applyNumberFormat="1" applyFont="1" applyFill="1" applyProtection="1">
      <protection locked="0"/>
    </xf>
    <xf numFmtId="0" fontId="8" fillId="0" borderId="0" xfId="0" applyFont="1" applyAlignment="1" applyProtection="1">
      <alignment horizontal="center"/>
    </xf>
    <xf numFmtId="164" fontId="3" fillId="0" borderId="0" xfId="0" applyNumberFormat="1" applyFont="1" applyAlignment="1">
      <alignment horizontal="center"/>
    </xf>
    <xf numFmtId="44" fontId="3" fillId="0" borderId="0" xfId="0" applyNumberFormat="1" applyFont="1" applyAlignment="1">
      <alignment horizontal="center"/>
    </xf>
    <xf numFmtId="14" fontId="3" fillId="0" borderId="0" xfId="0" applyNumberFormat="1" applyFont="1" applyProtection="1"/>
    <xf numFmtId="49" fontId="3" fillId="2" borderId="4" xfId="0" applyNumberFormat="1" applyFont="1" applyFill="1" applyBorder="1" applyAlignment="1" applyProtection="1">
      <alignment horizontal="left"/>
      <protection locked="0"/>
    </xf>
    <xf numFmtId="0" fontId="16" fillId="0" borderId="0" xfId="0" applyFont="1"/>
    <xf numFmtId="44" fontId="3" fillId="0" borderId="1" xfId="2" applyFont="1" applyFill="1" applyBorder="1" applyAlignment="1" applyProtection="1">
      <alignment horizontal="left"/>
    </xf>
    <xf numFmtId="164" fontId="3" fillId="2" borderId="5" xfId="0" applyNumberFormat="1" applyFont="1" applyFill="1" applyBorder="1" applyAlignment="1" applyProtection="1">
      <alignment horizontal="left"/>
      <protection locked="0"/>
    </xf>
    <xf numFmtId="164" fontId="3" fillId="2" borderId="4" xfId="0" applyNumberFormat="1" applyFont="1" applyFill="1" applyBorder="1" applyAlignment="1" applyProtection="1">
      <alignment horizontal="left"/>
      <protection locked="0"/>
    </xf>
    <xf numFmtId="165" fontId="22" fillId="3" borderId="0" xfId="1" applyNumberFormat="1" applyFont="1" applyFill="1" applyBorder="1" applyAlignment="1" applyProtection="1">
      <alignment horizontal="center"/>
      <protection locked="0"/>
    </xf>
    <xf numFmtId="167" fontId="3" fillId="2" borderId="4" xfId="0" applyNumberFormat="1" applyFont="1" applyFill="1" applyBorder="1" applyAlignment="1" applyProtection="1">
      <alignment horizontal="left"/>
      <protection locked="0"/>
    </xf>
    <xf numFmtId="167" fontId="3" fillId="0" borderId="0" xfId="0" applyNumberFormat="1" applyFont="1" applyAlignment="1" applyProtection="1">
      <alignment horizontal="left"/>
    </xf>
    <xf numFmtId="0" fontId="3" fillId="0" borderId="0" xfId="0" applyFont="1" applyProtection="1"/>
    <xf numFmtId="0" fontId="11" fillId="0" borderId="0" xfId="0" applyFont="1" applyProtection="1"/>
    <xf numFmtId="49" fontId="8" fillId="0" borderId="0" xfId="1" applyNumberFormat="1" applyFont="1" applyFill="1" applyProtection="1"/>
    <xf numFmtId="0" fontId="3"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right"/>
    </xf>
    <xf numFmtId="49" fontId="8" fillId="0" borderId="0" xfId="1" applyNumberFormat="1" applyFont="1" applyFill="1" applyAlignment="1" applyProtection="1">
      <alignment vertical="center"/>
    </xf>
    <xf numFmtId="165" fontId="9" fillId="0" borderId="0" xfId="1" applyNumberFormat="1" applyFont="1" applyFill="1" applyProtection="1"/>
    <xf numFmtId="165" fontId="9" fillId="0" borderId="0" xfId="1" applyNumberFormat="1" applyFont="1" applyFill="1" applyAlignment="1" applyProtection="1">
      <alignment horizontal="center"/>
    </xf>
    <xf numFmtId="49" fontId="9" fillId="0" borderId="0" xfId="1" applyNumberFormat="1" applyFont="1" applyFill="1" applyProtection="1"/>
    <xf numFmtId="49" fontId="9" fillId="0" borderId="0" xfId="1" applyNumberFormat="1" applyFont="1" applyFill="1" applyAlignment="1" applyProtection="1">
      <alignment horizontal="center"/>
    </xf>
    <xf numFmtId="165" fontId="9" fillId="0" borderId="0" xfId="1" applyNumberFormat="1" applyFont="1" applyFill="1" applyBorder="1" applyAlignment="1" applyProtection="1">
      <alignment horizontal="center"/>
    </xf>
    <xf numFmtId="49" fontId="9" fillId="0" borderId="2" xfId="1" applyNumberFormat="1" applyFont="1" applyFill="1" applyBorder="1" applyAlignment="1" applyProtection="1">
      <alignment horizontal="left"/>
    </xf>
    <xf numFmtId="49" fontId="9" fillId="0" borderId="2" xfId="1" applyNumberFormat="1" applyFont="1" applyFill="1" applyBorder="1" applyAlignment="1" applyProtection="1">
      <alignment horizontal="center"/>
    </xf>
    <xf numFmtId="165" fontId="9" fillId="0" borderId="2" xfId="1" applyNumberFormat="1" applyFont="1" applyFill="1" applyBorder="1" applyAlignment="1" applyProtection="1">
      <alignment horizontal="center"/>
    </xf>
    <xf numFmtId="49" fontId="3" fillId="0" borderId="0" xfId="0" applyNumberFormat="1" applyFont="1" applyProtection="1"/>
    <xf numFmtId="0" fontId="3" fillId="0" borderId="0" xfId="0" applyFont="1" applyAlignment="1" applyProtection="1">
      <alignment horizontal="center"/>
    </xf>
    <xf numFmtId="49" fontId="8" fillId="0" borderId="0" xfId="0" applyNumberFormat="1" applyFont="1" applyProtection="1"/>
    <xf numFmtId="164" fontId="3" fillId="4" borderId="4" xfId="0" applyNumberFormat="1" applyFont="1" applyFill="1" applyBorder="1" applyAlignment="1" applyProtection="1">
      <alignment horizontal="left"/>
      <protection locked="0"/>
    </xf>
    <xf numFmtId="0" fontId="23" fillId="0" borderId="0" xfId="0" applyFont="1" applyAlignment="1" applyProtection="1">
      <alignment horizontal="right"/>
    </xf>
    <xf numFmtId="0" fontId="10" fillId="0" borderId="0" xfId="0" applyFont="1" applyProtection="1"/>
    <xf numFmtId="0" fontId="0" fillId="5" borderId="0" xfId="0" applyFill="1"/>
    <xf numFmtId="0" fontId="2" fillId="0" borderId="0" xfId="0" applyFont="1" applyAlignment="1" applyProtection="1">
      <alignment horizontal="left"/>
    </xf>
    <xf numFmtId="0" fontId="2" fillId="0" borderId="0" xfId="0" applyFont="1" applyAlignment="1" applyProtection="1">
      <alignment horizontal="right"/>
    </xf>
    <xf numFmtId="0" fontId="5" fillId="0" borderId="0" xfId="0" applyFont="1" applyProtection="1"/>
    <xf numFmtId="0" fontId="6" fillId="0" borderId="0" xfId="0" applyFont="1" applyAlignment="1" applyProtection="1">
      <alignment horizontal="right"/>
    </xf>
    <xf numFmtId="0" fontId="4" fillId="0" borderId="0" xfId="0" applyFont="1" applyAlignment="1" applyProtection="1">
      <alignment horizontal="center"/>
    </xf>
    <xf numFmtId="0" fontId="7" fillId="0" borderId="0" xfId="0" applyFont="1" applyAlignment="1" applyProtection="1">
      <alignment horizontal="right"/>
    </xf>
    <xf numFmtId="0" fontId="10" fillId="0" borderId="0" xfId="0" applyFont="1" applyAlignment="1" applyProtection="1"/>
    <xf numFmtId="0" fontId="14" fillId="0" borderId="0" xfId="0" applyFont="1" applyAlignment="1" applyProtection="1"/>
    <xf numFmtId="0" fontId="13" fillId="0" borderId="0" xfId="0" applyFont="1" applyAlignment="1" applyProtection="1"/>
    <xf numFmtId="0" fontId="0" fillId="0" borderId="0" xfId="0" applyAlignment="1" applyProtection="1"/>
    <xf numFmtId="0" fontId="19" fillId="0" borderId="0" xfId="0" applyFont="1" applyAlignment="1" applyProtection="1"/>
    <xf numFmtId="0" fontId="21" fillId="0" borderId="0" xfId="0" applyFont="1" applyAlignment="1" applyProtection="1"/>
    <xf numFmtId="49" fontId="4" fillId="0" borderId="0" xfId="0" applyNumberFormat="1" applyFont="1" applyAlignment="1" applyProtection="1">
      <alignment wrapText="1"/>
    </xf>
    <xf numFmtId="0" fontId="17" fillId="0" borderId="0" xfId="0" applyFont="1" applyAlignment="1" applyProtection="1">
      <alignment wrapText="1"/>
    </xf>
    <xf numFmtId="0" fontId="10" fillId="0" borderId="0" xfId="0" applyFont="1" applyAlignment="1" applyProtection="1">
      <alignment vertical="top" wrapText="1"/>
    </xf>
    <xf numFmtId="0" fontId="14" fillId="0" borderId="0" xfId="0" applyFont="1" applyAlignment="1" applyProtection="1">
      <alignment vertical="top" wrapText="1"/>
    </xf>
    <xf numFmtId="49" fontId="4" fillId="0" borderId="0" xfId="0" applyNumberFormat="1" applyFont="1" applyAlignment="1" applyProtection="1">
      <alignment vertical="center" wrapText="1"/>
    </xf>
    <xf numFmtId="0" fontId="17" fillId="0" borderId="0" xfId="0" applyFont="1" applyAlignment="1" applyProtection="1">
      <alignment vertical="center" wrapText="1"/>
    </xf>
    <xf numFmtId="0" fontId="19" fillId="0" borderId="0" xfId="0" applyFont="1" applyAlignment="1" applyProtection="1">
      <alignment vertical="center" wrapText="1"/>
    </xf>
    <xf numFmtId="0" fontId="21" fillId="0" borderId="0" xfId="0" applyFont="1" applyAlignment="1" applyProtection="1">
      <alignment vertical="center" wrapText="1"/>
    </xf>
  </cellXfs>
  <cellStyles count="3">
    <cellStyle name="Comma" xfId="1" builtinId="3"/>
    <cellStyle name="Currency" xfId="2" builtinId="4"/>
    <cellStyle name="Normal" xfId="0" builtinId="0"/>
  </cellStyles>
  <dxfs count="11">
    <dxf>
      <font>
        <b/>
        <i val="0"/>
        <color rgb="FF00B05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color theme="0" tint="-0.34998626667073579"/>
      </font>
    </dxf>
    <dxf>
      <font>
        <b val="0"/>
        <i/>
        <color theme="0" tint="-0.499984740745262"/>
      </font>
    </dxf>
    <dxf>
      <font>
        <color rgb="FF9C0006"/>
      </font>
    </dxf>
    <dxf>
      <font>
        <b/>
        <i val="0"/>
        <color rgb="FF00B050"/>
      </font>
      <fill>
        <patternFill patternType="none">
          <bgColor auto="1"/>
        </patternFill>
      </fill>
    </dxf>
    <dxf>
      <font>
        <b val="0"/>
        <i/>
        <color theme="0" tint="-0.34998626667073579"/>
      </font>
      <fill>
        <patternFill patternType="none">
          <bgColor auto="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15</xdr:col>
      <xdr:colOff>82839</xdr:colOff>
      <xdr:row>33</xdr:row>
      <xdr:rowOff>38100</xdr:rowOff>
    </xdr:to>
    <xdr:pic>
      <xdr:nvPicPr>
        <xdr:cNvPr id="7" name="Picture 6">
          <a:extLst>
            <a:ext uri="{FF2B5EF4-FFF2-40B4-BE49-F238E27FC236}">
              <a16:creationId xmlns:a16="http://schemas.microsoft.com/office/drawing/2014/main" id="{96E5689C-5E00-5D64-FB90-54B21DF06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9122064" cy="623887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16</xdr:col>
      <xdr:colOff>219075</xdr:colOff>
      <xdr:row>35</xdr:row>
      <xdr:rowOff>152400</xdr:rowOff>
    </xdr:to>
    <xdr:pic>
      <xdr:nvPicPr>
        <xdr:cNvPr id="4" name="Picture 3">
          <a:extLst>
            <a:ext uri="{FF2B5EF4-FFF2-40B4-BE49-F238E27FC236}">
              <a16:creationId xmlns:a16="http://schemas.microsoft.com/office/drawing/2014/main" id="{A1E9DDEA-81AD-29AE-C44F-2F2E7C7AF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9886950" cy="67627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104775</xdr:rowOff>
    </xdr:from>
    <xdr:to>
      <xdr:col>11</xdr:col>
      <xdr:colOff>95250</xdr:colOff>
      <xdr:row>32</xdr:row>
      <xdr:rowOff>104775</xdr:rowOff>
    </xdr:to>
    <xdr:pic>
      <xdr:nvPicPr>
        <xdr:cNvPr id="4" name="Picture 3">
          <a:extLst>
            <a:ext uri="{FF2B5EF4-FFF2-40B4-BE49-F238E27FC236}">
              <a16:creationId xmlns:a16="http://schemas.microsoft.com/office/drawing/2014/main" id="{15B13534-1913-0BB7-88CB-63F5247B2BAE}"/>
            </a:ext>
          </a:extLst>
        </xdr:cNvPr>
        <xdr:cNvPicPr>
          <a:picLocks noChangeAspect="1"/>
        </xdr:cNvPicPr>
      </xdr:nvPicPr>
      <xdr:blipFill>
        <a:blip xmlns:r="http://schemas.openxmlformats.org/officeDocument/2006/relationships" r:embed="rId1"/>
        <a:stretch>
          <a:fillRect/>
        </a:stretch>
      </xdr:blipFill>
      <xdr:spPr>
        <a:xfrm>
          <a:off x="76200" y="485775"/>
          <a:ext cx="6724650" cy="571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4D65-2280-4930-A286-37AAEBEBABF4}">
  <dimension ref="A1:J42"/>
  <sheetViews>
    <sheetView tabSelected="1" zoomScaleNormal="100" workbookViewId="0">
      <selection activeCell="N10" sqref="N10"/>
    </sheetView>
  </sheetViews>
  <sheetFormatPr defaultRowHeight="15" x14ac:dyDescent="0.25"/>
  <cols>
    <col min="1" max="1" width="12.5703125" customWidth="1"/>
    <col min="2" max="2" width="28.7109375" bestFit="1" customWidth="1"/>
    <col min="8" max="8" width="17.7109375" customWidth="1"/>
    <col min="9" max="9" width="19" customWidth="1"/>
    <col min="10" max="10" width="11.28515625" bestFit="1" customWidth="1"/>
  </cols>
  <sheetData>
    <row r="1" spans="1:10" ht="15.75" x14ac:dyDescent="0.25">
      <c r="A1" s="71" t="s">
        <v>25</v>
      </c>
      <c r="B1" s="49"/>
      <c r="C1" s="49"/>
      <c r="D1" s="49"/>
      <c r="E1" s="49"/>
      <c r="F1" s="49"/>
      <c r="G1" s="49"/>
      <c r="H1" s="65"/>
      <c r="I1" s="49"/>
      <c r="J1" s="72"/>
    </row>
    <row r="2" spans="1:10" ht="15.75" x14ac:dyDescent="0.25">
      <c r="A2" s="49" t="s">
        <v>0</v>
      </c>
      <c r="B2" s="73"/>
      <c r="C2" s="49"/>
      <c r="D2" s="49"/>
      <c r="E2" s="49"/>
      <c r="F2" s="49"/>
      <c r="G2" s="49"/>
      <c r="H2" s="65"/>
      <c r="I2" s="49"/>
      <c r="J2" s="74"/>
    </row>
    <row r="3" spans="1:10" x14ac:dyDescent="0.25">
      <c r="A3" s="77" t="s">
        <v>38</v>
      </c>
      <c r="B3" s="78"/>
      <c r="C3" s="78"/>
      <c r="D3" s="78"/>
      <c r="E3" s="78"/>
      <c r="F3" s="78"/>
      <c r="G3" s="78"/>
      <c r="H3" s="78"/>
      <c r="I3" s="79"/>
      <c r="J3" s="80"/>
    </row>
    <row r="4" spans="1:10" x14ac:dyDescent="0.25">
      <c r="A4" s="81" t="s">
        <v>37</v>
      </c>
      <c r="B4" s="82"/>
      <c r="C4" s="82"/>
      <c r="D4" s="82"/>
      <c r="E4" s="82"/>
      <c r="F4" s="82"/>
      <c r="G4" s="82"/>
      <c r="H4" s="82"/>
      <c r="I4" s="82"/>
      <c r="J4" s="82"/>
    </row>
    <row r="5" spans="1:10" ht="15.75" thickBot="1" x14ac:dyDescent="0.3">
      <c r="A5" s="64"/>
      <c r="B5" s="64"/>
      <c r="C5" s="49"/>
      <c r="D5" s="49"/>
      <c r="E5" s="49"/>
      <c r="F5" s="49"/>
      <c r="G5" s="49"/>
      <c r="H5" s="65"/>
      <c r="I5" s="49"/>
      <c r="J5" s="76"/>
    </row>
    <row r="6" spans="1:10" ht="15.75" thickBot="1" x14ac:dyDescent="0.3">
      <c r="A6" s="51" t="s">
        <v>1</v>
      </c>
      <c r="B6" s="41"/>
      <c r="C6" s="4"/>
      <c r="D6" s="4"/>
      <c r="E6" s="4"/>
      <c r="F6" s="1"/>
      <c r="G6" s="5" t="s">
        <v>2</v>
      </c>
      <c r="H6" s="2"/>
      <c r="I6" s="6"/>
      <c r="J6" s="1"/>
    </row>
    <row r="7" spans="1:10" x14ac:dyDescent="0.25">
      <c r="A7" s="51" t="s">
        <v>3</v>
      </c>
      <c r="B7" s="41"/>
      <c r="C7" s="4"/>
      <c r="D7" s="4"/>
      <c r="E7" s="4"/>
      <c r="F7" s="4"/>
      <c r="G7" s="4" t="s">
        <v>4</v>
      </c>
      <c r="H7" s="2"/>
      <c r="I7" s="7">
        <f>ROUNDDOWN((IF((I6*0.001)&gt;2500,(I6*0.001),2500)),2)</f>
        <v>2500</v>
      </c>
      <c r="J7" s="1"/>
    </row>
    <row r="8" spans="1:10" x14ac:dyDescent="0.25">
      <c r="A8" s="51" t="s">
        <v>5</v>
      </c>
      <c r="B8" s="41"/>
      <c r="C8" s="4"/>
      <c r="D8" s="4"/>
      <c r="E8" s="4"/>
      <c r="F8" s="4"/>
      <c r="G8" s="4"/>
      <c r="H8" s="2"/>
      <c r="I8" s="4"/>
      <c r="J8" s="1"/>
    </row>
    <row r="9" spans="1:10" x14ac:dyDescent="0.25">
      <c r="A9" s="55" t="s">
        <v>6</v>
      </c>
      <c r="B9" s="41"/>
      <c r="C9" s="4"/>
      <c r="D9" s="4"/>
      <c r="E9" s="4"/>
      <c r="F9" s="4"/>
      <c r="G9" s="4"/>
      <c r="H9" s="2"/>
      <c r="I9" s="4"/>
      <c r="J9" s="1"/>
    </row>
    <row r="10" spans="1:10" x14ac:dyDescent="0.25">
      <c r="A10" s="51" t="s">
        <v>7</v>
      </c>
      <c r="B10" s="41"/>
      <c r="C10" s="4"/>
      <c r="D10" s="4"/>
      <c r="E10" s="4"/>
      <c r="F10" s="4"/>
      <c r="G10" s="4"/>
      <c r="H10" s="2"/>
      <c r="I10" s="4"/>
      <c r="J10" s="1"/>
    </row>
    <row r="11" spans="1:10" x14ac:dyDescent="0.25">
      <c r="A11" s="51" t="s">
        <v>8</v>
      </c>
      <c r="B11" s="41"/>
      <c r="C11" s="4"/>
      <c r="D11" s="4"/>
      <c r="E11" s="4"/>
      <c r="F11" s="4"/>
      <c r="G11" s="4"/>
      <c r="H11" s="2"/>
      <c r="I11" s="4"/>
      <c r="J11" s="1"/>
    </row>
    <row r="12" spans="1:10" x14ac:dyDescent="0.25">
      <c r="A12" s="51" t="s">
        <v>45</v>
      </c>
      <c r="B12" s="47"/>
      <c r="C12" s="9"/>
      <c r="D12" s="10"/>
      <c r="E12" s="10"/>
      <c r="F12" s="10"/>
      <c r="G12" s="10"/>
      <c r="H12" s="10"/>
      <c r="I12" s="10"/>
      <c r="J12" s="10" t="s">
        <v>9</v>
      </c>
    </row>
    <row r="13" spans="1:10" x14ac:dyDescent="0.25">
      <c r="A13" s="8"/>
      <c r="B13" s="8"/>
      <c r="C13" s="11"/>
      <c r="D13" s="12" t="s">
        <v>10</v>
      </c>
      <c r="E13" s="12"/>
      <c r="F13" s="10" t="s">
        <v>11</v>
      </c>
      <c r="G13" s="10"/>
      <c r="H13" s="10"/>
      <c r="I13" s="10"/>
      <c r="J13" s="10" t="s">
        <v>12</v>
      </c>
    </row>
    <row r="14" spans="1:10" ht="15.75" thickBot="1" x14ac:dyDescent="0.3">
      <c r="A14" s="13" t="s">
        <v>13</v>
      </c>
      <c r="B14" s="14" t="s">
        <v>14</v>
      </c>
      <c r="C14" s="14"/>
      <c r="D14" s="15" t="s">
        <v>15</v>
      </c>
      <c r="E14" s="15" t="s">
        <v>16</v>
      </c>
      <c r="F14" s="15" t="s">
        <v>17</v>
      </c>
      <c r="G14" s="15" t="s">
        <v>18</v>
      </c>
      <c r="H14" s="15" t="s">
        <v>16</v>
      </c>
      <c r="I14" s="15" t="s">
        <v>19</v>
      </c>
      <c r="J14" s="15" t="s">
        <v>20</v>
      </c>
    </row>
    <row r="15" spans="1:10" ht="15.75" thickTop="1" x14ac:dyDescent="0.25">
      <c r="A15" s="16"/>
      <c r="B15" s="17"/>
      <c r="C15" s="17"/>
      <c r="D15" s="18"/>
      <c r="E15" s="18"/>
      <c r="F15" s="19"/>
      <c r="G15" s="19"/>
      <c r="H15" s="19"/>
      <c r="I15" s="19"/>
      <c r="J15" s="20">
        <f>I7</f>
        <v>2500</v>
      </c>
    </row>
    <row r="16" spans="1:10" x14ac:dyDescent="0.25">
      <c r="A16" s="21"/>
      <c r="B16" s="22"/>
      <c r="C16" s="1"/>
      <c r="D16" s="23">
        <v>0</v>
      </c>
      <c r="E16" s="23"/>
      <c r="F16" s="24">
        <v>0</v>
      </c>
      <c r="G16" s="25">
        <v>0</v>
      </c>
      <c r="H16" s="2"/>
      <c r="I16" s="26">
        <f>F16*G16</f>
        <v>0</v>
      </c>
      <c r="J16" s="27">
        <f>J15-I16</f>
        <v>2500</v>
      </c>
    </row>
    <row r="17" spans="1:10" x14ac:dyDescent="0.25">
      <c r="A17" s="21"/>
      <c r="B17" s="22"/>
      <c r="C17" s="1"/>
      <c r="D17" s="23">
        <v>0</v>
      </c>
      <c r="E17" s="23"/>
      <c r="F17" s="24">
        <v>0</v>
      </c>
      <c r="G17" s="25">
        <v>0</v>
      </c>
      <c r="H17" s="2"/>
      <c r="I17" s="26">
        <f t="shared" ref="I17:I27" si="0">F17*G17</f>
        <v>0</v>
      </c>
      <c r="J17" s="27">
        <f>J16-I17</f>
        <v>2500</v>
      </c>
    </row>
    <row r="18" spans="1:10" x14ac:dyDescent="0.25">
      <c r="A18" s="21"/>
      <c r="B18" s="22"/>
      <c r="C18" s="1"/>
      <c r="D18" s="23">
        <v>0</v>
      </c>
      <c r="E18" s="23"/>
      <c r="F18" s="24">
        <v>0</v>
      </c>
      <c r="G18" s="25">
        <v>0</v>
      </c>
      <c r="H18" s="2"/>
      <c r="I18" s="26">
        <f t="shared" si="0"/>
        <v>0</v>
      </c>
      <c r="J18" s="27">
        <f>J17-I18</f>
        <v>2500</v>
      </c>
    </row>
    <row r="19" spans="1:10" x14ac:dyDescent="0.25">
      <c r="A19" s="21"/>
      <c r="B19" s="22"/>
      <c r="C19" s="1"/>
      <c r="D19" s="23">
        <v>0</v>
      </c>
      <c r="E19" s="23"/>
      <c r="F19" s="24">
        <v>0</v>
      </c>
      <c r="G19" s="25">
        <v>0</v>
      </c>
      <c r="H19" s="2"/>
      <c r="I19" s="26">
        <f t="shared" si="0"/>
        <v>0</v>
      </c>
      <c r="J19" s="27">
        <f>J18-I19</f>
        <v>2500</v>
      </c>
    </row>
    <row r="20" spans="1:10" x14ac:dyDescent="0.25">
      <c r="A20" s="21"/>
      <c r="B20" s="22"/>
      <c r="C20" s="1"/>
      <c r="D20" s="23">
        <v>0</v>
      </c>
      <c r="E20" s="23"/>
      <c r="F20" s="24">
        <v>0</v>
      </c>
      <c r="G20" s="25">
        <v>0</v>
      </c>
      <c r="H20" s="2"/>
      <c r="I20" s="26">
        <f t="shared" si="0"/>
        <v>0</v>
      </c>
      <c r="J20" s="27">
        <f t="shared" ref="J20:J27" si="1">J19-I20</f>
        <v>2500</v>
      </c>
    </row>
    <row r="21" spans="1:10" x14ac:dyDescent="0.25">
      <c r="A21" s="21"/>
      <c r="B21" s="1"/>
      <c r="C21" s="1"/>
      <c r="D21" s="23">
        <v>0</v>
      </c>
      <c r="E21" s="23"/>
      <c r="F21" s="24">
        <v>0</v>
      </c>
      <c r="G21" s="25">
        <v>0</v>
      </c>
      <c r="H21" s="2"/>
      <c r="I21" s="26">
        <f t="shared" si="0"/>
        <v>0</v>
      </c>
      <c r="J21" s="27">
        <f t="shared" si="1"/>
        <v>2500</v>
      </c>
    </row>
    <row r="22" spans="1:10" x14ac:dyDescent="0.25">
      <c r="A22" s="21"/>
      <c r="B22" s="1"/>
      <c r="C22" s="1"/>
      <c r="D22" s="23">
        <v>0</v>
      </c>
      <c r="E22" s="23"/>
      <c r="F22" s="24">
        <v>0</v>
      </c>
      <c r="G22" s="25">
        <v>0</v>
      </c>
      <c r="H22" s="2"/>
      <c r="I22" s="26">
        <f t="shared" si="0"/>
        <v>0</v>
      </c>
      <c r="J22" s="27">
        <f t="shared" si="1"/>
        <v>2500</v>
      </c>
    </row>
    <row r="23" spans="1:10" x14ac:dyDescent="0.25">
      <c r="A23" s="21"/>
      <c r="B23" s="1"/>
      <c r="C23" s="1"/>
      <c r="D23" s="23">
        <v>0</v>
      </c>
      <c r="E23" s="23"/>
      <c r="F23" s="24">
        <v>0</v>
      </c>
      <c r="G23" s="25">
        <v>0</v>
      </c>
      <c r="H23" s="28"/>
      <c r="I23" s="26">
        <f t="shared" si="0"/>
        <v>0</v>
      </c>
      <c r="J23" s="27">
        <f t="shared" si="1"/>
        <v>2500</v>
      </c>
    </row>
    <row r="24" spans="1:10" x14ac:dyDescent="0.25">
      <c r="A24" s="21"/>
      <c r="B24" s="1"/>
      <c r="C24" s="1"/>
      <c r="D24" s="23">
        <v>0</v>
      </c>
      <c r="E24" s="23"/>
      <c r="F24" s="24">
        <v>0</v>
      </c>
      <c r="G24" s="25">
        <v>0</v>
      </c>
      <c r="H24" s="2"/>
      <c r="I24" s="26">
        <f t="shared" si="0"/>
        <v>0</v>
      </c>
      <c r="J24" s="27">
        <f t="shared" si="1"/>
        <v>2500</v>
      </c>
    </row>
    <row r="25" spans="1:10" x14ac:dyDescent="0.25">
      <c r="A25" s="21"/>
      <c r="B25" s="1"/>
      <c r="C25" s="1"/>
      <c r="D25" s="23">
        <v>0</v>
      </c>
      <c r="E25" s="23"/>
      <c r="F25" s="24">
        <v>0</v>
      </c>
      <c r="G25" s="25">
        <v>0</v>
      </c>
      <c r="H25" s="2"/>
      <c r="I25" s="26">
        <f t="shared" si="0"/>
        <v>0</v>
      </c>
      <c r="J25" s="27">
        <f t="shared" si="1"/>
        <v>2500</v>
      </c>
    </row>
    <row r="26" spans="1:10" x14ac:dyDescent="0.25">
      <c r="A26" s="21"/>
      <c r="B26" s="1"/>
      <c r="C26" s="1"/>
      <c r="D26" s="23">
        <v>0</v>
      </c>
      <c r="E26" s="23"/>
      <c r="F26" s="24">
        <v>0</v>
      </c>
      <c r="G26" s="25">
        <v>0</v>
      </c>
      <c r="H26" s="2"/>
      <c r="I26" s="26">
        <f t="shared" si="0"/>
        <v>0</v>
      </c>
      <c r="J26" s="27">
        <f t="shared" si="1"/>
        <v>2500</v>
      </c>
    </row>
    <row r="27" spans="1:10" x14ac:dyDescent="0.25">
      <c r="A27" s="21"/>
      <c r="B27" s="1"/>
      <c r="C27" s="1"/>
      <c r="D27" s="23">
        <v>0</v>
      </c>
      <c r="E27" s="23"/>
      <c r="F27" s="24">
        <v>0</v>
      </c>
      <c r="G27" s="25">
        <v>0</v>
      </c>
      <c r="H27" s="2"/>
      <c r="I27" s="26">
        <f t="shared" si="0"/>
        <v>0</v>
      </c>
      <c r="J27" s="27">
        <f t="shared" si="1"/>
        <v>2500</v>
      </c>
    </row>
    <row r="28" spans="1:10" x14ac:dyDescent="0.25">
      <c r="A28" s="21"/>
      <c r="B28" s="21"/>
      <c r="C28" s="29"/>
      <c r="D28" s="30"/>
      <c r="E28" s="30"/>
      <c r="F28" s="30"/>
      <c r="G28" s="30"/>
      <c r="H28" s="31"/>
      <c r="I28" s="30"/>
      <c r="J28" s="1"/>
    </row>
    <row r="29" spans="1:10" x14ac:dyDescent="0.25">
      <c r="A29" s="21"/>
      <c r="B29" s="21"/>
      <c r="C29" s="29"/>
      <c r="D29" s="32"/>
      <c r="E29" s="32"/>
      <c r="F29" s="32"/>
      <c r="G29" s="30"/>
      <c r="H29" s="31"/>
      <c r="I29" s="30"/>
      <c r="J29" s="1"/>
    </row>
    <row r="30" spans="1:10" x14ac:dyDescent="0.25">
      <c r="A30" s="21"/>
      <c r="B30" s="33" t="s">
        <v>21</v>
      </c>
      <c r="C30" s="29"/>
      <c r="D30" s="34" t="s">
        <v>22</v>
      </c>
      <c r="E30" s="35"/>
      <c r="F30" s="32"/>
      <c r="G30" s="30"/>
      <c r="H30" s="31"/>
      <c r="I30" s="30"/>
      <c r="J30" s="1"/>
    </row>
    <row r="31" spans="1:10" x14ac:dyDescent="0.25">
      <c r="A31" s="21"/>
      <c r="B31" s="1" t="s">
        <v>42</v>
      </c>
      <c r="C31" s="1"/>
      <c r="D31" s="36"/>
      <c r="E31" s="36"/>
      <c r="F31" s="36"/>
      <c r="G31" s="36"/>
      <c r="H31" s="28"/>
      <c r="I31" s="36"/>
      <c r="J31" s="1"/>
    </row>
    <row r="32" spans="1:10" x14ac:dyDescent="0.25">
      <c r="A32" s="3"/>
      <c r="B32" s="3" t="s">
        <v>23</v>
      </c>
      <c r="C32" s="1"/>
      <c r="D32" s="1"/>
      <c r="E32" s="1"/>
      <c r="F32" s="1"/>
      <c r="G32" s="1"/>
      <c r="H32" s="2"/>
      <c r="I32" s="1"/>
      <c r="J32" s="1"/>
    </row>
    <row r="33" spans="1:10" x14ac:dyDescent="0.25">
      <c r="A33" s="64"/>
      <c r="B33" s="64"/>
      <c r="C33" s="49"/>
      <c r="D33" s="49"/>
      <c r="E33" s="49"/>
      <c r="F33" s="49"/>
      <c r="G33" s="49"/>
      <c r="H33" s="65"/>
      <c r="I33" s="49"/>
      <c r="J33" s="49"/>
    </row>
    <row r="34" spans="1:10" x14ac:dyDescent="0.25">
      <c r="A34" s="64"/>
      <c r="B34" s="64"/>
      <c r="C34" s="49"/>
      <c r="D34" s="49"/>
      <c r="E34" s="49"/>
      <c r="F34" s="49"/>
      <c r="G34" s="49"/>
      <c r="H34" s="65"/>
      <c r="I34" s="49"/>
      <c r="J34" s="49"/>
    </row>
    <row r="35" spans="1:10" x14ac:dyDescent="0.25">
      <c r="A35" s="64"/>
      <c r="B35" s="64"/>
      <c r="C35" s="49"/>
      <c r="D35" s="49"/>
      <c r="E35" s="49"/>
      <c r="F35" s="49"/>
      <c r="G35" s="49"/>
      <c r="H35" s="65"/>
      <c r="I35" s="49"/>
      <c r="J35" s="49"/>
    </row>
    <row r="36" spans="1:10" x14ac:dyDescent="0.25">
      <c r="A36" s="64"/>
      <c r="B36" s="64"/>
      <c r="C36" s="49"/>
      <c r="D36" s="49"/>
      <c r="E36" s="49"/>
      <c r="F36" s="49"/>
      <c r="G36" s="49"/>
      <c r="H36" s="65"/>
      <c r="I36" s="49"/>
      <c r="J36" s="49"/>
    </row>
    <row r="37" spans="1:10" x14ac:dyDescent="0.25">
      <c r="A37" s="64"/>
      <c r="B37" s="64"/>
      <c r="C37" s="49"/>
      <c r="D37" s="49"/>
      <c r="E37" s="49"/>
      <c r="F37" s="49"/>
      <c r="G37" s="49"/>
      <c r="H37" s="65"/>
      <c r="I37" s="49"/>
      <c r="J37" s="49"/>
    </row>
    <row r="38" spans="1:10" x14ac:dyDescent="0.25">
      <c r="A38" s="64"/>
      <c r="B38" s="64"/>
      <c r="C38" s="49"/>
      <c r="D38" s="49"/>
      <c r="E38" s="49"/>
      <c r="F38" s="49"/>
      <c r="G38" s="49"/>
      <c r="H38" s="65"/>
      <c r="I38" s="49"/>
      <c r="J38" s="49"/>
    </row>
    <row r="39" spans="1:10" x14ac:dyDescent="0.25">
      <c r="A39" s="64"/>
      <c r="B39" s="64"/>
      <c r="C39" s="49"/>
      <c r="D39" s="49"/>
      <c r="E39" s="49"/>
      <c r="F39" s="49"/>
      <c r="G39" s="49"/>
      <c r="H39" s="65"/>
      <c r="I39" s="49"/>
      <c r="J39" s="49"/>
    </row>
    <row r="40" spans="1:10" x14ac:dyDescent="0.25">
      <c r="A40" s="64"/>
      <c r="B40" s="64"/>
      <c r="C40" s="49"/>
      <c r="D40" s="49"/>
      <c r="E40" s="49"/>
      <c r="F40" s="49"/>
      <c r="G40" s="49"/>
      <c r="H40" s="65"/>
      <c r="I40" s="49"/>
      <c r="J40" s="49"/>
    </row>
    <row r="41" spans="1:10" x14ac:dyDescent="0.25">
      <c r="A41" s="64"/>
      <c r="B41" s="64"/>
      <c r="C41" s="49"/>
      <c r="D41" s="49"/>
      <c r="E41" s="49"/>
      <c r="F41" s="49"/>
      <c r="G41" s="49"/>
      <c r="H41" s="65"/>
      <c r="I41" s="49"/>
      <c r="J41" s="49"/>
    </row>
    <row r="42" spans="1:10" x14ac:dyDescent="0.25">
      <c r="A42" s="64" t="s">
        <v>49</v>
      </c>
      <c r="B42" s="64"/>
      <c r="C42" s="49"/>
      <c r="D42" s="49"/>
      <c r="E42" s="49"/>
      <c r="F42" s="49"/>
      <c r="G42" s="49"/>
      <c r="H42" s="65"/>
      <c r="I42" s="40">
        <v>45574</v>
      </c>
      <c r="J42" s="49"/>
    </row>
  </sheetData>
  <sheetProtection algorithmName="SHA-512" hashValue="FWLTeOWypx3mnIkIVfpzqu3u49dn0t3+UKaDpV0ZCyowC9jhcO0kgbP8ToHAs49wKOCMxK7ZO53SM66RUWKNZQ==" saltValue="jVCwrRQgwZhqHbLAyQCj6A==" spinCount="100000" sheet="1" objects="1" scenarios="1"/>
  <mergeCells count="2">
    <mergeCell ref="A3:J3"/>
    <mergeCell ref="A4:J4"/>
  </mergeCells>
  <phoneticPr fontId="12" type="noConversion"/>
  <conditionalFormatting sqref="J16:J27">
    <cfRule type="expression" dxfId="10" priority="1" stopIfTrue="1">
      <formula>AND($I16="")</formula>
    </cfRule>
  </conditionalFormatting>
  <dataValidations count="1">
    <dataValidation type="date" allowBlank="1" showInputMessage="1" showErrorMessage="1" error="Invalid Entry. Enter project let date (MM/DD/YY)" prompt="Enter project let date (MM/DD/YY)" sqref="B12" xr:uid="{F7C20F48-444E-4596-B897-DC22CA380B4A}">
      <formula1>36526</formula1>
      <formula2>55153</formula2>
    </dataValidation>
  </dataValidation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9368-3F05-4654-9CFA-2A6104F39009}">
  <dimension ref="A1:J44"/>
  <sheetViews>
    <sheetView zoomScaleNormal="100" workbookViewId="0">
      <selection activeCell="D7" sqref="D7"/>
    </sheetView>
  </sheetViews>
  <sheetFormatPr defaultRowHeight="15" x14ac:dyDescent="0.25"/>
  <cols>
    <col min="1" max="1" width="12.5703125" customWidth="1"/>
    <col min="2" max="2" width="28.7109375" bestFit="1" customWidth="1"/>
    <col min="8" max="8" width="17.7109375" customWidth="1"/>
    <col min="9" max="9" width="19" customWidth="1"/>
    <col min="10" max="10" width="15.28515625" customWidth="1"/>
  </cols>
  <sheetData>
    <row r="1" spans="1:10" ht="15.75" x14ac:dyDescent="0.25">
      <c r="A1" s="71" t="s">
        <v>24</v>
      </c>
      <c r="B1" s="49"/>
      <c r="C1" s="49"/>
      <c r="D1" s="49"/>
      <c r="E1" s="49"/>
      <c r="F1" s="49"/>
      <c r="G1" s="49"/>
      <c r="H1" s="65"/>
      <c r="I1" s="49"/>
      <c r="J1" s="72"/>
    </row>
    <row r="2" spans="1:10" ht="15.75" x14ac:dyDescent="0.25">
      <c r="A2" s="49" t="s">
        <v>0</v>
      </c>
      <c r="B2" s="73"/>
      <c r="C2" s="49"/>
      <c r="D2" s="49"/>
      <c r="E2" s="49"/>
      <c r="F2" s="49"/>
      <c r="G2" s="49"/>
      <c r="H2" s="65"/>
      <c r="I2" s="49"/>
      <c r="J2" s="74"/>
    </row>
    <row r="3" spans="1:10" ht="13.5" customHeight="1" x14ac:dyDescent="0.25">
      <c r="A3" s="85" t="s">
        <v>52</v>
      </c>
      <c r="B3" s="86"/>
      <c r="C3" s="86"/>
      <c r="D3" s="86"/>
      <c r="E3" s="86"/>
      <c r="F3" s="86"/>
      <c r="G3" s="86"/>
      <c r="H3" s="86"/>
      <c r="I3" s="86"/>
      <c r="J3" s="86"/>
    </row>
    <row r="4" spans="1:10" ht="45.75" customHeight="1" x14ac:dyDescent="0.25">
      <c r="A4" s="89" t="s">
        <v>54</v>
      </c>
      <c r="B4" s="90"/>
      <c r="C4" s="90"/>
      <c r="D4" s="90"/>
      <c r="E4" s="90"/>
      <c r="F4" s="90"/>
      <c r="G4" s="90"/>
      <c r="H4" s="90"/>
      <c r="I4" s="90"/>
      <c r="J4" s="90"/>
    </row>
    <row r="5" spans="1:10" ht="15.75" thickBot="1" x14ac:dyDescent="0.3">
      <c r="A5" s="64"/>
      <c r="B5" s="64"/>
      <c r="C5" s="49"/>
      <c r="D5" s="49"/>
      <c r="E5" s="49"/>
      <c r="F5" s="49"/>
      <c r="G5" s="49"/>
      <c r="H5" s="54"/>
      <c r="I5" s="49"/>
      <c r="J5" s="75"/>
    </row>
    <row r="6" spans="1:10" ht="15.75" thickBot="1" x14ac:dyDescent="0.3">
      <c r="A6" s="51" t="s">
        <v>1</v>
      </c>
      <c r="B6" s="48" t="str">
        <f>IF('Step 1 Iron and Steel'!B6=0,"Complete Iron &amp; Steel Worksheet",'Step 1 Iron and Steel'!B6)</f>
        <v>Complete Iron &amp; Steel Worksheet</v>
      </c>
      <c r="C6" s="52"/>
      <c r="D6" s="52"/>
      <c r="E6" s="52"/>
      <c r="F6" s="49"/>
      <c r="G6" s="53"/>
      <c r="H6" s="54" t="s">
        <v>2</v>
      </c>
      <c r="I6" s="43" t="str">
        <f>IF('Step 1 Iron and Steel'!I6=0, "Complete Iron&amp;Steel Worksheet", 'Step 1 Iron and Steel'!I6)</f>
        <v>Complete Iron&amp;Steel Worksheet</v>
      </c>
      <c r="J6" s="49"/>
    </row>
    <row r="7" spans="1:10" x14ac:dyDescent="0.25">
      <c r="A7" s="51" t="s">
        <v>3</v>
      </c>
      <c r="B7" s="48" t="str">
        <f>IF('Step 1 Iron and Steel'!B7=0,"Complete Iron &amp; Steel Worksheet",'Step 1 Iron and Steel'!B7)</f>
        <v>Complete Iron &amp; Steel Worksheet</v>
      </c>
      <c r="C7" s="52"/>
      <c r="D7" s="52"/>
      <c r="E7" s="52"/>
      <c r="F7" s="52"/>
      <c r="G7" s="52"/>
      <c r="H7" s="54" t="s">
        <v>28</v>
      </c>
      <c r="I7" s="44"/>
      <c r="J7" s="50" t="s">
        <v>32</v>
      </c>
    </row>
    <row r="8" spans="1:10" x14ac:dyDescent="0.25">
      <c r="A8" s="51" t="s">
        <v>5</v>
      </c>
      <c r="B8" s="48" t="str">
        <f>IF('Step 1 Iron and Steel'!B8=0,"Complete Iron &amp; Steel Worksheet",'Step 1 Iron and Steel'!B8)</f>
        <v>Complete Iron &amp; Steel Worksheet</v>
      </c>
      <c r="C8" s="52"/>
      <c r="D8" s="52"/>
      <c r="E8" s="52"/>
      <c r="F8" s="52"/>
      <c r="G8" s="52"/>
      <c r="H8" s="54" t="s">
        <v>26</v>
      </c>
      <c r="I8" s="45"/>
      <c r="J8" s="50" t="s">
        <v>40</v>
      </c>
    </row>
    <row r="9" spans="1:10" x14ac:dyDescent="0.25">
      <c r="A9" s="55" t="s">
        <v>6</v>
      </c>
      <c r="B9" s="48" t="str">
        <f>IF('Step 1 Iron and Steel'!B9=0,"Complete Iron &amp; Steel Worksheet",'Step 1 Iron and Steel'!B9)</f>
        <v>Complete Iron &amp; Steel Worksheet</v>
      </c>
      <c r="C9" s="52"/>
      <c r="D9" s="52"/>
      <c r="E9" s="52"/>
      <c r="F9" s="52"/>
      <c r="G9" s="52"/>
      <c r="H9" s="68" t="s">
        <v>51</v>
      </c>
      <c r="I9" s="67"/>
      <c r="J9" s="69" t="s">
        <v>53</v>
      </c>
    </row>
    <row r="10" spans="1:10" x14ac:dyDescent="0.25">
      <c r="A10" s="51" t="s">
        <v>7</v>
      </c>
      <c r="B10" s="48" t="str">
        <f>IF('Step 1 Iron and Steel'!B10=0,"Complete Iron &amp; Steel Worksheet",'Step 1 Iron and Steel'!B10)</f>
        <v>Complete Iron &amp; Steel Worksheet</v>
      </c>
      <c r="C10" s="52"/>
      <c r="D10" s="52"/>
      <c r="E10" s="52"/>
      <c r="F10" s="52"/>
      <c r="G10" s="52"/>
      <c r="H10" s="54" t="s">
        <v>39</v>
      </c>
      <c r="I10" s="38" t="str">
        <f>IF(I12="No", "N/A", IF(I8*0.05&gt;1000000,1000000,I8*0.05))</f>
        <v>N/A</v>
      </c>
      <c r="J10" s="50" t="s">
        <v>33</v>
      </c>
    </row>
    <row r="11" spans="1:10" x14ac:dyDescent="0.25">
      <c r="A11" s="51" t="s">
        <v>8</v>
      </c>
      <c r="B11" s="48" t="str">
        <f>IF('Step 1 Iron and Steel'!B11=0,"Complete Iron &amp; Steel Worksheet",'Step 1 Iron and Steel'!B11)</f>
        <v>Complete Iron &amp; Steel Worksheet</v>
      </c>
      <c r="C11" s="52"/>
      <c r="D11" s="52"/>
      <c r="E11" s="52"/>
      <c r="F11" s="52"/>
      <c r="G11" s="52"/>
      <c r="H11" s="54" t="s">
        <v>29</v>
      </c>
      <c r="I11" s="37" t="str">
        <f>IF(I12="No","N/A",IF((I6+I7+I9)&gt;=500000,"No","Contact WisDOT"))</f>
        <v>N/A</v>
      </c>
      <c r="J11" s="50" t="s">
        <v>35</v>
      </c>
    </row>
    <row r="12" spans="1:10" x14ac:dyDescent="0.25">
      <c r="A12" s="51" t="s">
        <v>45</v>
      </c>
      <c r="B12" s="48" t="str">
        <f>IF('Step 1 Iron and Steel'!B12=0,"Complete Iron &amp; Steel Worksheet",'Step 1 Iron and Steel'!B12)</f>
        <v>Complete Iron &amp; Steel Worksheet</v>
      </c>
      <c r="C12" s="52"/>
      <c r="D12" s="52"/>
      <c r="E12" s="52"/>
      <c r="F12" s="52"/>
      <c r="G12" s="52"/>
      <c r="H12" s="54" t="s">
        <v>46</v>
      </c>
      <c r="I12" s="37" t="str">
        <f>IF(B12="Complete Iron &amp; Steel Worksheet","No",IF(B12&lt;DATEVALUE("11/14/23"),"No","Yes"))</f>
        <v>No</v>
      </c>
      <c r="J12" s="50" t="s">
        <v>47</v>
      </c>
    </row>
    <row r="13" spans="1:10" x14ac:dyDescent="0.25">
      <c r="A13" s="51"/>
      <c r="B13" s="48"/>
      <c r="C13" s="56"/>
      <c r="D13" s="57"/>
      <c r="E13" s="57"/>
      <c r="F13" s="57"/>
      <c r="G13" s="57"/>
      <c r="H13" s="57"/>
      <c r="I13" s="57"/>
      <c r="J13" s="57" t="s">
        <v>27</v>
      </c>
    </row>
    <row r="14" spans="1:10" x14ac:dyDescent="0.25">
      <c r="A14" s="58"/>
      <c r="B14" s="58"/>
      <c r="C14" s="59"/>
      <c r="D14" s="60" t="s">
        <v>10</v>
      </c>
      <c r="E14" s="60"/>
      <c r="F14" s="57" t="s">
        <v>11</v>
      </c>
      <c r="G14" s="57"/>
      <c r="H14" s="57"/>
      <c r="I14" s="57"/>
      <c r="J14" s="57" t="s">
        <v>12</v>
      </c>
    </row>
    <row r="15" spans="1:10" ht="15.75" thickBot="1" x14ac:dyDescent="0.3">
      <c r="A15" s="61" t="s">
        <v>13</v>
      </c>
      <c r="B15" s="62" t="s">
        <v>14</v>
      </c>
      <c r="C15" s="62"/>
      <c r="D15" s="63" t="s">
        <v>15</v>
      </c>
      <c r="E15" s="63" t="s">
        <v>16</v>
      </c>
      <c r="F15" s="63" t="s">
        <v>17</v>
      </c>
      <c r="G15" s="63" t="s">
        <v>18</v>
      </c>
      <c r="H15" s="63" t="s">
        <v>16</v>
      </c>
      <c r="I15" s="63" t="s">
        <v>19</v>
      </c>
      <c r="J15" s="63" t="s">
        <v>20</v>
      </c>
    </row>
    <row r="16" spans="1:10" ht="15.75" thickTop="1" x14ac:dyDescent="0.25">
      <c r="A16" s="16"/>
      <c r="B16" s="17"/>
      <c r="C16" s="17"/>
      <c r="D16" s="18"/>
      <c r="E16" s="18"/>
      <c r="F16" s="19"/>
      <c r="G16" s="19"/>
      <c r="H16" s="19"/>
      <c r="I16" s="46" t="s">
        <v>41</v>
      </c>
      <c r="J16" s="20" t="str">
        <f>I10</f>
        <v>N/A</v>
      </c>
    </row>
    <row r="17" spans="1:10" x14ac:dyDescent="0.25">
      <c r="A17" s="21"/>
      <c r="B17" s="22"/>
      <c r="C17" s="1"/>
      <c r="D17" s="23">
        <v>0</v>
      </c>
      <c r="E17" s="23"/>
      <c r="F17" s="24">
        <v>0</v>
      </c>
      <c r="G17" s="25">
        <v>0</v>
      </c>
      <c r="H17" s="2"/>
      <c r="I17" s="26">
        <f>F17*G17</f>
        <v>0</v>
      </c>
      <c r="J17" s="39" t="str">
        <f>IF(J16="N/A", $J$16, J16-I17)</f>
        <v>N/A</v>
      </c>
    </row>
    <row r="18" spans="1:10" x14ac:dyDescent="0.25">
      <c r="A18" s="21"/>
      <c r="B18" s="22"/>
      <c r="C18" s="1"/>
      <c r="D18" s="23">
        <v>0</v>
      </c>
      <c r="E18" s="23"/>
      <c r="F18" s="24">
        <v>0</v>
      </c>
      <c r="G18" s="25">
        <v>0</v>
      </c>
      <c r="H18" s="2"/>
      <c r="I18" s="26">
        <f t="shared" ref="I18:I28" si="0">F18*G18</f>
        <v>0</v>
      </c>
      <c r="J18" s="39" t="str">
        <f t="shared" ref="J18:J28" si="1">IF(J17="N/A", $J$16, J17-I18)</f>
        <v>N/A</v>
      </c>
    </row>
    <row r="19" spans="1:10" x14ac:dyDescent="0.25">
      <c r="A19" s="21"/>
      <c r="B19" s="22"/>
      <c r="C19" s="1"/>
      <c r="D19" s="23">
        <v>0</v>
      </c>
      <c r="E19" s="23"/>
      <c r="F19" s="24">
        <v>0</v>
      </c>
      <c r="G19" s="25">
        <v>0</v>
      </c>
      <c r="H19" s="2"/>
      <c r="I19" s="26">
        <f t="shared" si="0"/>
        <v>0</v>
      </c>
      <c r="J19" s="39" t="str">
        <f t="shared" si="1"/>
        <v>N/A</v>
      </c>
    </row>
    <row r="20" spans="1:10" x14ac:dyDescent="0.25">
      <c r="A20" s="21"/>
      <c r="B20" s="22"/>
      <c r="C20" s="1"/>
      <c r="D20" s="23">
        <v>0</v>
      </c>
      <c r="E20" s="23"/>
      <c r="F20" s="24">
        <v>0</v>
      </c>
      <c r="G20" s="25">
        <v>0</v>
      </c>
      <c r="H20" s="2"/>
      <c r="I20" s="26">
        <f t="shared" si="0"/>
        <v>0</v>
      </c>
      <c r="J20" s="39" t="str">
        <f t="shared" si="1"/>
        <v>N/A</v>
      </c>
    </row>
    <row r="21" spans="1:10" x14ac:dyDescent="0.25">
      <c r="A21" s="21"/>
      <c r="B21" s="22"/>
      <c r="C21" s="1"/>
      <c r="D21" s="23">
        <v>0</v>
      </c>
      <c r="E21" s="23"/>
      <c r="F21" s="24">
        <v>0</v>
      </c>
      <c r="G21" s="25">
        <v>0</v>
      </c>
      <c r="H21" s="2"/>
      <c r="I21" s="26">
        <f t="shared" si="0"/>
        <v>0</v>
      </c>
      <c r="J21" s="39" t="str">
        <f t="shared" si="1"/>
        <v>N/A</v>
      </c>
    </row>
    <row r="22" spans="1:10" x14ac:dyDescent="0.25">
      <c r="A22" s="21"/>
      <c r="B22" s="1"/>
      <c r="C22" s="1"/>
      <c r="D22" s="23">
        <v>0</v>
      </c>
      <c r="E22" s="23"/>
      <c r="F22" s="24">
        <v>0</v>
      </c>
      <c r="G22" s="25">
        <v>0</v>
      </c>
      <c r="H22" s="2"/>
      <c r="I22" s="26">
        <f t="shared" si="0"/>
        <v>0</v>
      </c>
      <c r="J22" s="39" t="str">
        <f t="shared" si="1"/>
        <v>N/A</v>
      </c>
    </row>
    <row r="23" spans="1:10" x14ac:dyDescent="0.25">
      <c r="A23" s="21"/>
      <c r="B23" s="1"/>
      <c r="C23" s="1"/>
      <c r="D23" s="23">
        <v>0</v>
      </c>
      <c r="E23" s="23"/>
      <c r="F23" s="24">
        <v>0</v>
      </c>
      <c r="G23" s="25">
        <v>0</v>
      </c>
      <c r="H23" s="2"/>
      <c r="I23" s="26">
        <f t="shared" si="0"/>
        <v>0</v>
      </c>
      <c r="J23" s="39" t="str">
        <f t="shared" si="1"/>
        <v>N/A</v>
      </c>
    </row>
    <row r="24" spans="1:10" x14ac:dyDescent="0.25">
      <c r="A24" s="21"/>
      <c r="B24" s="1"/>
      <c r="C24" s="1"/>
      <c r="D24" s="23">
        <v>0</v>
      </c>
      <c r="E24" s="23"/>
      <c r="F24" s="24">
        <v>0</v>
      </c>
      <c r="G24" s="25">
        <v>0</v>
      </c>
      <c r="H24" s="28"/>
      <c r="I24" s="26">
        <f t="shared" si="0"/>
        <v>0</v>
      </c>
      <c r="J24" s="39" t="str">
        <f t="shared" si="1"/>
        <v>N/A</v>
      </c>
    </row>
    <row r="25" spans="1:10" x14ac:dyDescent="0.25">
      <c r="A25" s="21"/>
      <c r="B25" s="1"/>
      <c r="C25" s="1"/>
      <c r="D25" s="23">
        <v>0</v>
      </c>
      <c r="E25" s="23"/>
      <c r="F25" s="24">
        <v>0</v>
      </c>
      <c r="G25" s="25">
        <v>0</v>
      </c>
      <c r="H25" s="2"/>
      <c r="I25" s="26">
        <f t="shared" si="0"/>
        <v>0</v>
      </c>
      <c r="J25" s="39" t="str">
        <f t="shared" si="1"/>
        <v>N/A</v>
      </c>
    </row>
    <row r="26" spans="1:10" x14ac:dyDescent="0.25">
      <c r="A26" s="21"/>
      <c r="B26" s="1"/>
      <c r="C26" s="1"/>
      <c r="D26" s="23">
        <v>0</v>
      </c>
      <c r="E26" s="23"/>
      <c r="F26" s="24">
        <v>0</v>
      </c>
      <c r="G26" s="25">
        <v>0</v>
      </c>
      <c r="H26" s="2"/>
      <c r="I26" s="26">
        <f t="shared" si="0"/>
        <v>0</v>
      </c>
      <c r="J26" s="39" t="str">
        <f t="shared" si="1"/>
        <v>N/A</v>
      </c>
    </row>
    <row r="27" spans="1:10" x14ac:dyDescent="0.25">
      <c r="A27" s="21"/>
      <c r="B27" s="1"/>
      <c r="C27" s="1"/>
      <c r="D27" s="23">
        <v>0</v>
      </c>
      <c r="E27" s="23"/>
      <c r="F27" s="24">
        <v>0</v>
      </c>
      <c r="G27" s="25">
        <v>0</v>
      </c>
      <c r="H27" s="2"/>
      <c r="I27" s="26">
        <f t="shared" si="0"/>
        <v>0</v>
      </c>
      <c r="J27" s="39" t="str">
        <f t="shared" si="1"/>
        <v>N/A</v>
      </c>
    </row>
    <row r="28" spans="1:10" x14ac:dyDescent="0.25">
      <c r="A28" s="21"/>
      <c r="B28" s="1"/>
      <c r="C28" s="1"/>
      <c r="D28" s="23">
        <v>0</v>
      </c>
      <c r="E28" s="23"/>
      <c r="F28" s="24">
        <v>0</v>
      </c>
      <c r="G28" s="25">
        <v>0</v>
      </c>
      <c r="H28" s="2"/>
      <c r="I28" s="26">
        <f t="shared" si="0"/>
        <v>0</v>
      </c>
      <c r="J28" s="39" t="str">
        <f t="shared" si="1"/>
        <v>N/A</v>
      </c>
    </row>
    <row r="29" spans="1:10" x14ac:dyDescent="0.25">
      <c r="A29" s="21"/>
      <c r="B29" s="21"/>
      <c r="C29" s="29"/>
      <c r="D29" s="30"/>
      <c r="E29" s="30"/>
      <c r="F29" s="30"/>
      <c r="G29" s="30"/>
      <c r="H29" s="31"/>
      <c r="I29" s="30"/>
      <c r="J29" s="1"/>
    </row>
    <row r="30" spans="1:10" x14ac:dyDescent="0.25">
      <c r="A30" s="21"/>
      <c r="B30" s="21"/>
      <c r="C30" s="29"/>
      <c r="D30" s="32"/>
      <c r="E30" s="32"/>
      <c r="F30" s="32"/>
      <c r="G30" s="30"/>
      <c r="H30" s="31"/>
      <c r="I30" s="30"/>
      <c r="J30" s="1"/>
    </row>
    <row r="31" spans="1:10" x14ac:dyDescent="0.25">
      <c r="A31" s="21"/>
      <c r="B31" s="33" t="s">
        <v>21</v>
      </c>
      <c r="C31" s="29"/>
      <c r="D31" s="34" t="s">
        <v>22</v>
      </c>
      <c r="E31" s="35"/>
      <c r="F31" s="32"/>
      <c r="G31" s="30"/>
      <c r="H31" s="31"/>
      <c r="I31" s="30"/>
      <c r="J31" s="1"/>
    </row>
    <row r="32" spans="1:10" x14ac:dyDescent="0.25">
      <c r="A32" s="21"/>
      <c r="B32" s="1" t="s">
        <v>42</v>
      </c>
      <c r="C32" s="1"/>
      <c r="D32" s="36"/>
      <c r="E32" s="36"/>
      <c r="F32" s="36"/>
      <c r="G32" s="36"/>
      <c r="H32" s="28"/>
      <c r="I32" s="36"/>
      <c r="J32" s="1"/>
    </row>
    <row r="33" spans="1:10" x14ac:dyDescent="0.25">
      <c r="A33" s="3"/>
      <c r="B33" s="3" t="s">
        <v>23</v>
      </c>
      <c r="C33" s="1"/>
      <c r="D33" s="1"/>
      <c r="E33" s="1"/>
      <c r="F33" s="1"/>
      <c r="G33" s="1"/>
      <c r="H33" s="2"/>
      <c r="I33" s="1"/>
      <c r="J33" s="1"/>
    </row>
    <row r="34" spans="1:10" x14ac:dyDescent="0.25">
      <c r="A34" s="66" t="s">
        <v>30</v>
      </c>
      <c r="B34" s="64"/>
      <c r="C34" s="49"/>
      <c r="D34" s="49"/>
      <c r="E34" s="49"/>
      <c r="F34" s="49"/>
      <c r="G34" s="49"/>
      <c r="H34" s="65"/>
      <c r="I34" s="49"/>
      <c r="J34" s="49"/>
    </row>
    <row r="35" spans="1:10" ht="27.75" customHeight="1" x14ac:dyDescent="0.25">
      <c r="A35" s="83" t="s">
        <v>34</v>
      </c>
      <c r="B35" s="84"/>
      <c r="C35" s="84"/>
      <c r="D35" s="84"/>
      <c r="E35" s="84"/>
      <c r="F35" s="84"/>
      <c r="G35" s="84"/>
      <c r="H35" s="84"/>
      <c r="I35" s="84"/>
      <c r="J35" s="84"/>
    </row>
    <row r="36" spans="1:10" ht="49.5" customHeight="1" x14ac:dyDescent="0.25">
      <c r="A36" s="83" t="s">
        <v>43</v>
      </c>
      <c r="B36" s="84"/>
      <c r="C36" s="84"/>
      <c r="D36" s="84"/>
      <c r="E36" s="84"/>
      <c r="F36" s="84"/>
      <c r="G36" s="84"/>
      <c r="H36" s="84"/>
      <c r="I36" s="84"/>
      <c r="J36" s="84"/>
    </row>
    <row r="37" spans="1:10" ht="40.5" customHeight="1" x14ac:dyDescent="0.25">
      <c r="A37" s="83" t="s">
        <v>36</v>
      </c>
      <c r="B37" s="84"/>
      <c r="C37" s="84"/>
      <c r="D37" s="84"/>
      <c r="E37" s="84"/>
      <c r="F37" s="84"/>
      <c r="G37" s="84"/>
      <c r="H37" s="84"/>
      <c r="I37" s="84"/>
      <c r="J37" s="84"/>
    </row>
    <row r="38" spans="1:10" ht="41.25" customHeight="1" x14ac:dyDescent="0.25">
      <c r="A38" s="87" t="s">
        <v>50</v>
      </c>
      <c r="B38" s="88"/>
      <c r="C38" s="88"/>
      <c r="D38" s="88"/>
      <c r="E38" s="88"/>
      <c r="F38" s="88"/>
      <c r="G38" s="88"/>
      <c r="H38" s="88"/>
      <c r="I38" s="88"/>
      <c r="J38" s="88"/>
    </row>
    <row r="39" spans="1:10" ht="28.5" customHeight="1" x14ac:dyDescent="0.25">
      <c r="A39" s="83" t="s">
        <v>44</v>
      </c>
      <c r="B39" s="84"/>
      <c r="C39" s="84"/>
      <c r="D39" s="84"/>
      <c r="E39" s="84"/>
      <c r="F39" s="84"/>
      <c r="G39" s="84"/>
      <c r="H39" s="84"/>
      <c r="I39" s="84"/>
      <c r="J39" s="84"/>
    </row>
    <row r="40" spans="1:10" x14ac:dyDescent="0.25">
      <c r="A40" s="64" t="s">
        <v>48</v>
      </c>
      <c r="B40" s="64"/>
      <c r="C40" s="49"/>
      <c r="D40" s="49"/>
      <c r="E40" s="49"/>
      <c r="F40" s="49"/>
      <c r="G40" s="49"/>
      <c r="H40" s="65"/>
      <c r="I40" s="49"/>
      <c r="J40" s="49"/>
    </row>
    <row r="41" spans="1:10" x14ac:dyDescent="0.25">
      <c r="A41" s="64"/>
      <c r="B41" s="64"/>
      <c r="C41" s="49"/>
      <c r="D41" s="49"/>
      <c r="E41" s="49"/>
      <c r="F41" s="49"/>
      <c r="G41" s="49"/>
      <c r="H41" s="65"/>
      <c r="I41" s="49"/>
      <c r="J41" s="49"/>
    </row>
    <row r="42" spans="1:10" x14ac:dyDescent="0.25">
      <c r="A42" s="64"/>
      <c r="B42" s="64"/>
      <c r="C42" s="49"/>
      <c r="D42" s="49"/>
      <c r="E42" s="49"/>
      <c r="F42" s="49"/>
      <c r="G42" s="49"/>
      <c r="H42" s="65"/>
      <c r="I42" s="49"/>
      <c r="J42" s="49"/>
    </row>
    <row r="43" spans="1:10" x14ac:dyDescent="0.25">
      <c r="A43" s="64"/>
      <c r="B43" s="64"/>
      <c r="C43" s="49"/>
      <c r="D43" s="49"/>
      <c r="E43" s="49"/>
      <c r="F43" s="49"/>
      <c r="G43" s="49"/>
      <c r="H43" s="65"/>
      <c r="I43" s="49"/>
      <c r="J43" s="49"/>
    </row>
    <row r="44" spans="1:10" x14ac:dyDescent="0.25">
      <c r="A44" s="64" t="s">
        <v>49</v>
      </c>
      <c r="B44" s="64"/>
      <c r="C44" s="49"/>
      <c r="D44" s="49"/>
      <c r="E44" s="49"/>
      <c r="F44" s="49"/>
      <c r="G44" s="49"/>
      <c r="H44" s="65"/>
      <c r="I44" s="40">
        <f>'Step 1 Iron and Steel'!I42</f>
        <v>45574</v>
      </c>
      <c r="J44" s="49"/>
    </row>
  </sheetData>
  <sheetProtection algorithmName="SHA-512" hashValue="9e07g2Gvd7QXQ63VuCSPqDT1bHFXKOszBCp+Dtyhy6hnWSg9eXpBrEx4qydPeoGYX/PL3Kc8z8hYy7pqVLiJyQ==" saltValue="hFef+M8VXhwinZ6jmb+2Ig==" spinCount="100000" sheet="1" objects="1" scenarios="1"/>
  <mergeCells count="7">
    <mergeCell ref="A39:J39"/>
    <mergeCell ref="A3:J3"/>
    <mergeCell ref="A35:J35"/>
    <mergeCell ref="A37:J37"/>
    <mergeCell ref="A38:J38"/>
    <mergeCell ref="A36:J36"/>
    <mergeCell ref="A4:J4"/>
  </mergeCells>
  <phoneticPr fontId="12" type="noConversion"/>
  <conditionalFormatting sqref="J17:J28">
    <cfRule type="expression" dxfId="9" priority="13" stopIfTrue="1">
      <formula>AND($I17="")</formula>
    </cfRule>
  </conditionalFormatting>
  <conditionalFormatting sqref="I11">
    <cfRule type="containsText" dxfId="8" priority="1" operator="containsText" text="N/A">
      <formula>NOT(ISERROR(SEARCH("N/A",I11)))</formula>
    </cfRule>
    <cfRule type="containsText" dxfId="7" priority="8" operator="containsText" text="Yes">
      <formula>NOT(ISERROR(SEARCH("Yes",I11)))</formula>
    </cfRule>
    <cfRule type="containsText" dxfId="6" priority="12" operator="containsText" text="No">
      <formula>NOT(ISERROR(SEARCH("No",I11)))</formula>
    </cfRule>
  </conditionalFormatting>
  <conditionalFormatting sqref="J16:J28">
    <cfRule type="containsText" dxfId="5" priority="10" operator="containsText" text="N/A">
      <formula>NOT(ISERROR(SEARCH("N/A",J16)))</formula>
    </cfRule>
  </conditionalFormatting>
  <conditionalFormatting sqref="I10">
    <cfRule type="containsText" dxfId="4" priority="9" operator="containsText" text="N/A">
      <formula>NOT(ISERROR(SEARCH("N/A",I10)))</formula>
    </cfRule>
  </conditionalFormatting>
  <conditionalFormatting sqref="B6:B13">
    <cfRule type="containsText" dxfId="3" priority="6" operator="containsText" text="Complete Iron &amp; Steel Worksheet">
      <formula>NOT(ISERROR(SEARCH("Complete Iron &amp; Steel Worksheet",B6)))</formula>
    </cfRule>
  </conditionalFormatting>
  <conditionalFormatting sqref="I6:J6">
    <cfRule type="containsText" dxfId="2" priority="3" operator="containsText" text="Complete Iron&amp;Steel Worksheet">
      <formula>NOT(ISERROR(SEARCH("Complete Iron&amp;Steel Worksheet",I6)))</formula>
    </cfRule>
  </conditionalFormatting>
  <conditionalFormatting sqref="I12">
    <cfRule type="containsText" dxfId="1" priority="2" operator="containsText" text="No">
      <formula>NOT(ISERROR(SEARCH("No",I12)))</formula>
    </cfRule>
    <cfRule type="containsText" dxfId="0" priority="4" operator="containsText" text="Yes">
      <formula>NOT(ISERROR(SEARCH("Yes",I12)))</formula>
    </cfRule>
  </conditionalFormatting>
  <dataValidations count="2">
    <dataValidation type="custom" allowBlank="1" showInputMessage="1" showErrorMessage="1" error="Waiver not applicable. Bid let date does not meet requirements." sqref="I7" xr:uid="{F339A9F0-20EE-45F1-803C-A9C0B1055050}">
      <formula1>+I12="Yes"</formula1>
    </dataValidation>
    <dataValidation type="custom" allowBlank="1" showInputMessage="1" showErrorMessage="1" error="Waiver not applicable. Bid let date does not meet requirements." sqref="I8:I9" xr:uid="{674FE75A-74F5-45CC-8F6C-CBD5E8DB876A}">
      <formula1>+I12="Yes"</formula1>
    </dataValidation>
  </dataValidation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F1C1-9163-41BF-A298-6CA8E60CE302}">
  <dimension ref="A1:A204"/>
  <sheetViews>
    <sheetView workbookViewId="0">
      <selection activeCell="R25" sqref="R25"/>
    </sheetView>
  </sheetViews>
  <sheetFormatPr defaultRowHeight="15" x14ac:dyDescent="0.25"/>
  <sheetData>
    <row r="1" s="70" customFormat="1" x14ac:dyDescent="0.25"/>
    <row r="2" s="70" customFormat="1" x14ac:dyDescent="0.25"/>
    <row r="3" s="70" customFormat="1" x14ac:dyDescent="0.25"/>
    <row r="4" s="70" customFormat="1" x14ac:dyDescent="0.25"/>
    <row r="5" s="70" customFormat="1" x14ac:dyDescent="0.25"/>
    <row r="6" s="70" customFormat="1" x14ac:dyDescent="0.25"/>
    <row r="7" s="70" customFormat="1" x14ac:dyDescent="0.25"/>
    <row r="8" s="70" customFormat="1" x14ac:dyDescent="0.25"/>
    <row r="9" s="70" customFormat="1" x14ac:dyDescent="0.25"/>
    <row r="10" s="70" customFormat="1" x14ac:dyDescent="0.25"/>
    <row r="11" s="70" customFormat="1" x14ac:dyDescent="0.25"/>
    <row r="12" s="70" customFormat="1" x14ac:dyDescent="0.25"/>
    <row r="13" s="70" customFormat="1" x14ac:dyDescent="0.25"/>
    <row r="14" s="70" customFormat="1" x14ac:dyDescent="0.25"/>
    <row r="15" s="70" customFormat="1" x14ac:dyDescent="0.25"/>
    <row r="16" s="70" customFormat="1" x14ac:dyDescent="0.25"/>
    <row r="17" s="70" customFormat="1" x14ac:dyDescent="0.25"/>
    <row r="18" s="70" customFormat="1" x14ac:dyDescent="0.25"/>
    <row r="19" s="70" customFormat="1" x14ac:dyDescent="0.25"/>
    <row r="20" s="70" customFormat="1" x14ac:dyDescent="0.25"/>
    <row r="21" s="70" customFormat="1" x14ac:dyDescent="0.25"/>
    <row r="22" s="70" customFormat="1" x14ac:dyDescent="0.25"/>
    <row r="23" s="70" customFormat="1" x14ac:dyDescent="0.25"/>
    <row r="24" s="70" customFormat="1" x14ac:dyDescent="0.25"/>
    <row r="25" s="70" customFormat="1" x14ac:dyDescent="0.25"/>
    <row r="26" s="70" customFormat="1" x14ac:dyDescent="0.25"/>
    <row r="27" s="70" customFormat="1" x14ac:dyDescent="0.25"/>
    <row r="28" s="70" customFormat="1" x14ac:dyDescent="0.25"/>
    <row r="29" s="70" customFormat="1" x14ac:dyDescent="0.25"/>
    <row r="30" s="70" customFormat="1" x14ac:dyDescent="0.25"/>
    <row r="31" s="70" customFormat="1" x14ac:dyDescent="0.25"/>
    <row r="32"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sheetData>
  <sheetProtection algorithmName="SHA-512" hashValue="cHTV9tmLZanaYZgBpGjN7ft9H6Jv5nemFkHwB8r8KhyZrMBlU3id2Sg9Rf+9rfWMz/3Va7tLTcQ+CIniIOXyYQ==" saltValue="CEPo7he57GGO7RuHyraLx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EDA3-B8E9-417C-9C8E-5A45E95FAE95}">
  <dimension ref="A1:A129"/>
  <sheetViews>
    <sheetView workbookViewId="0">
      <selection activeCell="T15" sqref="T15"/>
    </sheetView>
  </sheetViews>
  <sheetFormatPr defaultRowHeight="15" x14ac:dyDescent="0.25"/>
  <sheetData>
    <row r="1" s="70" customFormat="1" x14ac:dyDescent="0.25"/>
    <row r="2" s="70" customFormat="1" x14ac:dyDescent="0.25"/>
    <row r="3" s="70" customFormat="1" x14ac:dyDescent="0.25"/>
    <row r="4" s="70" customFormat="1" x14ac:dyDescent="0.25"/>
    <row r="5" s="70" customFormat="1" x14ac:dyDescent="0.25"/>
    <row r="6" s="70" customFormat="1" x14ac:dyDescent="0.25"/>
    <row r="7" s="70" customFormat="1" x14ac:dyDescent="0.25"/>
    <row r="8" s="70" customFormat="1" x14ac:dyDescent="0.25"/>
    <row r="9" s="70" customFormat="1" x14ac:dyDescent="0.25"/>
    <row r="10" s="70" customFormat="1" x14ac:dyDescent="0.25"/>
    <row r="11" s="70" customFormat="1" x14ac:dyDescent="0.25"/>
    <row r="12" s="70" customFormat="1" x14ac:dyDescent="0.25"/>
    <row r="13" s="70" customFormat="1" x14ac:dyDescent="0.25"/>
    <row r="14" s="70" customFormat="1" x14ac:dyDescent="0.25"/>
    <row r="15" s="70" customFormat="1" x14ac:dyDescent="0.25"/>
    <row r="16" s="70" customFormat="1" x14ac:dyDescent="0.25"/>
    <row r="17" s="70" customFormat="1" x14ac:dyDescent="0.25"/>
    <row r="18" s="70" customFormat="1" x14ac:dyDescent="0.25"/>
    <row r="19" s="70" customFormat="1" x14ac:dyDescent="0.25"/>
    <row r="20" s="70" customFormat="1" x14ac:dyDescent="0.25"/>
    <row r="21" s="70" customFormat="1" x14ac:dyDescent="0.25"/>
    <row r="22" s="70" customFormat="1" x14ac:dyDescent="0.25"/>
    <row r="23" s="70" customFormat="1" x14ac:dyDescent="0.25"/>
    <row r="24" s="70" customFormat="1" x14ac:dyDescent="0.25"/>
    <row r="25" s="70" customFormat="1" x14ac:dyDescent="0.25"/>
    <row r="26" s="70" customFormat="1" x14ac:dyDescent="0.25"/>
    <row r="27" s="70" customFormat="1" x14ac:dyDescent="0.25"/>
    <row r="28" s="70" customFormat="1" x14ac:dyDescent="0.25"/>
    <row r="29" s="70" customFormat="1" x14ac:dyDescent="0.25"/>
    <row r="30" s="70" customFormat="1" x14ac:dyDescent="0.25"/>
    <row r="31" s="70" customFormat="1" x14ac:dyDescent="0.25"/>
    <row r="32"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sheetData>
  <sheetProtection algorithmName="SHA-512" hashValue="EfcQAYF3/TLUCmd8xiWhm5b0BzVnR87PWagkav3q73K5cTIEIIjXQQjiHANFsWWpApGatHYCwMAD+zqF2Gry+A==" saltValue="eWSdYIyceQUifpZ7lfOBl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2A3D-3851-4A85-8F33-46FC60D91061}">
  <dimension ref="A2:E2"/>
  <sheetViews>
    <sheetView workbookViewId="0">
      <selection activeCell="J34" sqref="J34"/>
    </sheetView>
  </sheetViews>
  <sheetFormatPr defaultRowHeight="15" x14ac:dyDescent="0.25"/>
  <sheetData>
    <row r="2" spans="1:5" ht="18.75" x14ac:dyDescent="0.3">
      <c r="A2" s="42" t="s">
        <v>31</v>
      </c>
      <c r="B2" s="42"/>
      <c r="C2" s="42"/>
      <c r="D2" s="42"/>
      <c r="E2" s="42"/>
    </row>
  </sheetData>
  <sheetProtection algorithmName="SHA-512" hashValue="8Mb/FiXuiEmtkyA9VKErxp8EC/ul528UwF05uZ9mUXh2Q3IzfhccX8IX1Sp83DA1XO48DeR6o9BoRVsuhmQW4A==" saltValue="l+x9gSzxYrInzOhlicpAU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 1 Iron and Steel</vt:lpstr>
      <vt:lpstr>Step 2 Construction Mat'ls</vt:lpstr>
      <vt:lpstr>Example (Step 1)</vt:lpstr>
      <vt:lpstr>Example (Step 2)</vt:lpstr>
      <vt:lpstr>Excerpt from 228.5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Dickey, Michael J - DOT</dc:creator>
  <cp:lastModifiedBy>DICKEY, MICHAEL J</cp:lastModifiedBy>
  <cp:lastPrinted>2024-05-14T18:52:03Z</cp:lastPrinted>
  <dcterms:created xsi:type="dcterms:W3CDTF">2024-02-07T21:00:10Z</dcterms:created>
  <dcterms:modified xsi:type="dcterms:W3CDTF">2024-10-21T18:23:26Z</dcterms:modified>
</cp:coreProperties>
</file>